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Computer\Documents\Documents\OBRASCI-IZVJEŠTAJI\"/>
    </mc:Choice>
  </mc:AlternateContent>
  <xr:revisionPtr revIDLastSave="0" documentId="13_ncr:1_{48747EF9-C151-4F9D-83B3-E6A0A2243C5F}"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E319" i="9" s="1"/>
  <c r="B319" i="9" s="1"/>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300" i="9"/>
  <c r="F298" i="9" s="1"/>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F288" i="9" s="1"/>
  <c r="B288" i="9" s="1"/>
  <c r="L288" i="9"/>
  <c r="E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G165" i="9"/>
  <c r="F165" i="9"/>
  <c r="E165" i="9"/>
  <c r="B165" i="9" s="1"/>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G157" i="9"/>
  <c r="F157" i="9"/>
  <c r="E157" i="9"/>
  <c r="B157" i="9" s="1"/>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G149" i="9"/>
  <c r="F149" i="9"/>
  <c r="E149" i="9"/>
  <c r="B149" i="9" s="1"/>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G141" i="9"/>
  <c r="F141" i="9"/>
  <c r="E141" i="9"/>
  <c r="B141" i="9" s="1"/>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G133" i="9"/>
  <c r="F133" i="9"/>
  <c r="E133" i="9"/>
  <c r="B133" i="9" s="1"/>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G125" i="9"/>
  <c r="F125" i="9"/>
  <c r="E125" i="9"/>
  <c r="B125" i="9" s="1"/>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G117" i="9"/>
  <c r="F117" i="9"/>
  <c r="E117" i="9"/>
  <c r="B117" i="9" s="1"/>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G109" i="9"/>
  <c r="F109" i="9"/>
  <c r="E109" i="9"/>
  <c r="B109" i="9" s="1"/>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G101" i="9"/>
  <c r="F101" i="9"/>
  <c r="E101" i="9"/>
  <c r="B101" i="9" s="1"/>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G93" i="9"/>
  <c r="F93" i="9"/>
  <c r="E93" i="9"/>
  <c r="B93" i="9" s="1"/>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G87" i="9"/>
  <c r="F87" i="9"/>
  <c r="E87" i="9"/>
  <c r="B87" i="9" s="1"/>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G79" i="9"/>
  <c r="F79" i="9"/>
  <c r="E79" i="9"/>
  <c r="B79" i="9" s="1"/>
  <c r="H78" i="9"/>
  <c r="E78" i="9" s="1"/>
  <c r="B78" i="9" s="1"/>
  <c r="G78" i="9"/>
  <c r="F78" i="9"/>
  <c r="H77" i="9"/>
  <c r="E77" i="9" s="1"/>
  <c r="B77" i="9" s="1"/>
  <c r="G77" i="9"/>
  <c r="F77" i="9"/>
  <c r="H76" i="9"/>
  <c r="E76" i="9" s="1"/>
  <c r="B76" i="9" s="1"/>
  <c r="G76" i="9"/>
  <c r="F76" i="9"/>
  <c r="H75" i="9"/>
  <c r="E75" i="9" s="1"/>
  <c r="B75" i="9" s="1"/>
  <c r="G75" i="9"/>
  <c r="F75" i="9"/>
  <c r="H74" i="9"/>
  <c r="G74" i="9"/>
  <c r="F74" i="9"/>
  <c r="H73" i="9"/>
  <c r="G73" i="9"/>
  <c r="F73" i="9"/>
  <c r="H72" i="9"/>
  <c r="E72" i="9" s="1"/>
  <c r="B72" i="9" s="1"/>
  <c r="G72" i="9"/>
  <c r="F72" i="9"/>
  <c r="H71" i="9"/>
  <c r="G71" i="9"/>
  <c r="F71" i="9"/>
  <c r="E71" i="9"/>
  <c r="B71" i="9" s="1"/>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G63" i="9"/>
  <c r="F63" i="9"/>
  <c r="E63" i="9"/>
  <c r="B63" i="9" s="1"/>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E56" i="9" s="1"/>
  <c r="B56" i="9" s="1"/>
  <c r="G56" i="9"/>
  <c r="F56" i="9"/>
  <c r="H55" i="9"/>
  <c r="G55" i="9"/>
  <c r="F55" i="9"/>
  <c r="E55" i="9"/>
  <c r="B55" i="9" s="1"/>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s="1"/>
  <c r="H46" i="9"/>
  <c r="G46" i="9"/>
  <c r="F46" i="9"/>
  <c r="H45" i="9"/>
  <c r="E45" i="9" s="1"/>
  <c r="B45" i="9" s="1"/>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G39" i="9"/>
  <c r="F39" i="9"/>
  <c r="E39" i="9"/>
  <c r="B39" i="9" s="1"/>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G25" i="9"/>
  <c r="F25" i="9"/>
  <c r="B25" i="9"/>
  <c r="F24" i="9"/>
  <c r="F4" i="9"/>
  <c r="O3" i="9"/>
  <c r="G296" i="9" s="1"/>
  <c r="I3" i="9"/>
  <c r="H3" i="9"/>
  <c r="G3" i="9"/>
  <c r="D104" i="8"/>
  <c r="I41" i="3" s="1"/>
  <c r="D97" i="8"/>
  <c r="C1674" i="1" s="1"/>
  <c r="G1674" i="1" s="1"/>
  <c r="D92" i="8"/>
  <c r="D87" i="8"/>
  <c r="C1664" i="1" s="1"/>
  <c r="G1664" i="1" s="1"/>
  <c r="D82" i="8"/>
  <c r="D77" i="8"/>
  <c r="C1654" i="1" s="1"/>
  <c r="G1654" i="1" s="1"/>
  <c r="D72" i="8"/>
  <c r="D67" i="8"/>
  <c r="C1644" i="1" s="1"/>
  <c r="G1644" i="1" s="1"/>
  <c r="D62" i="8"/>
  <c r="D57" i="8"/>
  <c r="C1634" i="1" s="1"/>
  <c r="G1634" i="1" s="1"/>
  <c r="D52" i="8"/>
  <c r="D51" i="8"/>
  <c r="C1628" i="1" s="1"/>
  <c r="G1628" i="1" s="1"/>
  <c r="D46" i="8"/>
  <c r="D45" i="8"/>
  <c r="I40" i="3" s="1"/>
  <c r="D37" i="8"/>
  <c r="D27" i="8"/>
  <c r="D25" i="8" s="1"/>
  <c r="C1602" i="1" s="1"/>
  <c r="D18" i="8"/>
  <c r="C1595" i="1" s="1"/>
  <c r="D8" i="8"/>
  <c r="E44" i="7"/>
  <c r="D44" i="7"/>
  <c r="E39" i="7"/>
  <c r="D39" i="7"/>
  <c r="E38" i="7"/>
  <c r="D38" i="7"/>
  <c r="H35" i="3" s="1"/>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1215" i="1" s="1"/>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D178" i="5" s="1"/>
  <c r="F180" i="5"/>
  <c r="F179" i="5"/>
  <c r="E178" i="5"/>
  <c r="H336" i="9" s="1"/>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148" i="1" s="1"/>
  <c r="D143" i="5"/>
  <c r="F143" i="5" s="1"/>
  <c r="F142" i="5"/>
  <c r="F141" i="5"/>
  <c r="F140" i="5"/>
  <c r="F139" i="5"/>
  <c r="F138" i="5"/>
  <c r="F137" i="5"/>
  <c r="E136" i="5"/>
  <c r="D1141" i="1" s="1"/>
  <c r="D136" i="5"/>
  <c r="D135" i="5" s="1"/>
  <c r="F135" i="5" s="1"/>
  <c r="E135" i="5"/>
  <c r="D1140" i="1" s="1"/>
  <c r="F134" i="5"/>
  <c r="F133" i="5"/>
  <c r="F132" i="5"/>
  <c r="F131" i="5"/>
  <c r="F130" i="5"/>
  <c r="F129" i="5"/>
  <c r="F128" i="5"/>
  <c r="E127" i="5"/>
  <c r="D1132" i="1" s="1"/>
  <c r="D127" i="5"/>
  <c r="F127" i="5" s="1"/>
  <c r="F126" i="5"/>
  <c r="F125" i="5"/>
  <c r="F124" i="5"/>
  <c r="F123" i="5"/>
  <c r="F122" i="5"/>
  <c r="F121" i="5"/>
  <c r="E120" i="5"/>
  <c r="D1125" i="1" s="1"/>
  <c r="D120" i="5"/>
  <c r="D119" i="5" s="1"/>
  <c r="F119" i="5" s="1"/>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E70" i="5" s="1"/>
  <c r="D71" i="5"/>
  <c r="F71" i="5" s="1"/>
  <c r="D70" i="5"/>
  <c r="C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E584" i="4" s="1"/>
  <c r="D578" i="1" s="1"/>
  <c r="D589" i="4"/>
  <c r="F589" i="4" s="1"/>
  <c r="F588" i="4"/>
  <c r="F587" i="4"/>
  <c r="F586" i="4"/>
  <c r="E585" i="4"/>
  <c r="D585" i="4"/>
  <c r="D584" i="4" s="1"/>
  <c r="F584" i="4" s="1"/>
  <c r="F583" i="4"/>
  <c r="F582" i="4"/>
  <c r="E581" i="4"/>
  <c r="D575" i="1" s="1"/>
  <c r="D581" i="4"/>
  <c r="F581" i="4" s="1"/>
  <c r="F580" i="4"/>
  <c r="F579" i="4"/>
  <c r="E578" i="4"/>
  <c r="D572" i="1" s="1"/>
  <c r="D578" i="4"/>
  <c r="F578" i="4" s="1"/>
  <c r="F577" i="4"/>
  <c r="F576" i="4"/>
  <c r="E575" i="4"/>
  <c r="D569" i="1" s="1"/>
  <c r="D575" i="4"/>
  <c r="F575" i="4" s="1"/>
  <c r="F574" i="4"/>
  <c r="F573" i="4"/>
  <c r="E572" i="4"/>
  <c r="E571" i="4" s="1"/>
  <c r="D565" i="1"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F534" i="4"/>
  <c r="F533" i="4"/>
  <c r="E532" i="4"/>
  <c r="D532" i="4"/>
  <c r="F532" i="4" s="1"/>
  <c r="F531" i="4"/>
  <c r="F530" i="4"/>
  <c r="E529" i="4"/>
  <c r="D529" i="4"/>
  <c r="F529" i="4" s="1"/>
  <c r="F528" i="4"/>
  <c r="F527" i="4"/>
  <c r="E526" i="4"/>
  <c r="D526" i="4"/>
  <c r="F526" i="4" s="1"/>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85" i="1"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E466"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26" i="1" s="1"/>
  <c r="D432" i="4"/>
  <c r="F432" i="4" s="1"/>
  <c r="E431" i="4"/>
  <c r="E428" i="4"/>
  <c r="D428" i="4"/>
  <c r="F428" i="4" s="1"/>
  <c r="E427" i="4"/>
  <c r="D427" i="4"/>
  <c r="D648" i="4" s="1"/>
  <c r="E426" i="4"/>
  <c r="E647" i="4" s="1"/>
  <c r="D641" i="1" s="1"/>
  <c r="D426" i="4"/>
  <c r="D647" i="4" s="1"/>
  <c r="F647" i="4" s="1"/>
  <c r="F421" i="4"/>
  <c r="F420" i="4"/>
  <c r="F419" i="4"/>
  <c r="F416" i="4"/>
  <c r="F415" i="4"/>
  <c r="F414" i="4"/>
  <c r="F413" i="4"/>
  <c r="E412" i="4"/>
  <c r="D407" i="1" s="1"/>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D355" i="1" s="1"/>
  <c r="D362" i="4"/>
  <c r="F362" i="4" s="1"/>
  <c r="D361" i="4"/>
  <c r="F361" i="4" s="1"/>
  <c r="F359" i="4"/>
  <c r="E358" i="4"/>
  <c r="D353" i="1" s="1"/>
  <c r="D358" i="4"/>
  <c r="F358" i="4" s="1"/>
  <c r="F357" i="4"/>
  <c r="F356" i="4"/>
  <c r="E355" i="4"/>
  <c r="D350" i="1" s="1"/>
  <c r="D355" i="4"/>
  <c r="F355" i="4" s="1"/>
  <c r="E354" i="4"/>
  <c r="D349"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09" i="1" s="1"/>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0" i="1" s="1"/>
  <c r="D274" i="4"/>
  <c r="F274" i="4" s="1"/>
  <c r="E273" i="4"/>
  <c r="D269" i="1" s="1"/>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0" i="1" s="1"/>
  <c r="D254" i="4"/>
  <c r="F254" i="4" s="1"/>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E221" i="4"/>
  <c r="F220" i="4"/>
  <c r="F219" i="4"/>
  <c r="F218" i="4"/>
  <c r="F217" i="4"/>
  <c r="E216" i="4"/>
  <c r="D212" i="1" s="1"/>
  <c r="D216" i="4"/>
  <c r="F216" i="4" s="1"/>
  <c r="F215" i="4"/>
  <c r="F214" i="4"/>
  <c r="F213" i="4"/>
  <c r="F212" i="4"/>
  <c r="F211" i="4"/>
  <c r="F210" i="4"/>
  <c r="F209" i="4"/>
  <c r="E208" i="4"/>
  <c r="D208" i="4"/>
  <c r="F208" i="4" s="1"/>
  <c r="F207" i="4"/>
  <c r="F206" i="4"/>
  <c r="F205" i="4"/>
  <c r="F204" i="4"/>
  <c r="E203" i="4"/>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5" i="4"/>
  <c r="D164" i="4"/>
  <c r="F163" i="4"/>
  <c r="F162" i="4"/>
  <c r="F161" i="4"/>
  <c r="E160" i="4"/>
  <c r="D160" i="4"/>
  <c r="F160" i="4" s="1"/>
  <c r="F159" i="4"/>
  <c r="F158" i="4"/>
  <c r="F157" i="4"/>
  <c r="F156" i="4"/>
  <c r="F155" i="4"/>
  <c r="E154" i="4"/>
  <c r="D150" i="1" s="1"/>
  <c r="D154" i="4"/>
  <c r="E153"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D134" i="4"/>
  <c r="F134" i="4" s="1"/>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E49" i="4" s="1"/>
  <c r="D45" i="1" s="1"/>
  <c r="D68" i="4"/>
  <c r="F67" i="4"/>
  <c r="F66" i="4"/>
  <c r="F65" i="4"/>
  <c r="E64" i="4"/>
  <c r="D64" i="4"/>
  <c r="F64" i="4" s="1"/>
  <c r="F63" i="4"/>
  <c r="F62" i="4"/>
  <c r="E61" i="4"/>
  <c r="D61" i="4"/>
  <c r="F61" i="4" s="1"/>
  <c r="F60" i="4"/>
  <c r="F59" i="4"/>
  <c r="E58" i="4"/>
  <c r="D54" i="1" s="1"/>
  <c r="D58" i="4"/>
  <c r="F58" i="4" s="1"/>
  <c r="F57" i="4"/>
  <c r="F56" i="4"/>
  <c r="F55" i="4"/>
  <c r="F54" i="4"/>
  <c r="E53" i="4"/>
  <c r="D49" i="1" s="1"/>
  <c r="D53" i="4"/>
  <c r="F53" i="4" s="1"/>
  <c r="F52" i="4"/>
  <c r="F51" i="4"/>
  <c r="E50" i="4"/>
  <c r="D46" i="1" s="1"/>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4" i="1" s="1"/>
  <c r="D8" i="4"/>
  <c r="F8" i="4" s="1"/>
  <c r="G41" i="3"/>
  <c r="B41" i="3"/>
  <c r="G40" i="3"/>
  <c r="B40" i="3"/>
  <c r="G39" i="3"/>
  <c r="B39" i="3"/>
  <c r="H38" i="3"/>
  <c r="G38" i="3"/>
  <c r="B38" i="3"/>
  <c r="I36" i="3"/>
  <c r="H36" i="3"/>
  <c r="G36" i="3"/>
  <c r="B36" i="3"/>
  <c r="I35" i="3"/>
  <c r="G35" i="3"/>
  <c r="B35" i="3"/>
  <c r="I34" i="3"/>
  <c r="H34" i="3"/>
  <c r="G34" i="3"/>
  <c r="B34" i="3"/>
  <c r="I33" i="3"/>
  <c r="H33"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1" i="1"/>
  <c r="H1681" i="1" s="1"/>
  <c r="C1680" i="1"/>
  <c r="G1680" i="1" s="1"/>
  <c r="C1679" i="1"/>
  <c r="H1679" i="1" s="1"/>
  <c r="C1678" i="1"/>
  <c r="G1678" i="1" s="1"/>
  <c r="G1677" i="1"/>
  <c r="C1677" i="1"/>
  <c r="H1677" i="1" s="1"/>
  <c r="C1676" i="1"/>
  <c r="G1676" i="1" s="1"/>
  <c r="C1675" i="1"/>
  <c r="H1675" i="1" s="1"/>
  <c r="G1673" i="1"/>
  <c r="C1673" i="1"/>
  <c r="H1673" i="1" s="1"/>
  <c r="C1672" i="1"/>
  <c r="G1672" i="1" s="1"/>
  <c r="C1671" i="1"/>
  <c r="H1671" i="1" s="1"/>
  <c r="C1670" i="1"/>
  <c r="G1670" i="1" s="1"/>
  <c r="C1669" i="1"/>
  <c r="H1669" i="1" s="1"/>
  <c r="C1668" i="1"/>
  <c r="G1668" i="1" s="1"/>
  <c r="C1667" i="1"/>
  <c r="H1667" i="1" s="1"/>
  <c r="C1666" i="1"/>
  <c r="G1666" i="1" s="1"/>
  <c r="G1665" i="1"/>
  <c r="C1665" i="1"/>
  <c r="H1665" i="1" s="1"/>
  <c r="C1663" i="1"/>
  <c r="H1663" i="1" s="1"/>
  <c r="C1662" i="1"/>
  <c r="G1662" i="1" s="1"/>
  <c r="G1661" i="1"/>
  <c r="C1661" i="1"/>
  <c r="H1661" i="1" s="1"/>
  <c r="C1660" i="1"/>
  <c r="G1660" i="1" s="1"/>
  <c r="C1659" i="1"/>
  <c r="H1659" i="1" s="1"/>
  <c r="C1658" i="1"/>
  <c r="G1658" i="1" s="1"/>
  <c r="G1657" i="1"/>
  <c r="C1657" i="1"/>
  <c r="H1657" i="1" s="1"/>
  <c r="C1656" i="1"/>
  <c r="G1656" i="1" s="1"/>
  <c r="C1655" i="1"/>
  <c r="H1655" i="1" s="1"/>
  <c r="G1653" i="1"/>
  <c r="C1653" i="1"/>
  <c r="H1653" i="1" s="1"/>
  <c r="C1652" i="1"/>
  <c r="G1652" i="1" s="1"/>
  <c r="C1651" i="1"/>
  <c r="H1651" i="1" s="1"/>
  <c r="C1650" i="1"/>
  <c r="G1650" i="1" s="1"/>
  <c r="C1649" i="1"/>
  <c r="H1649" i="1" s="1"/>
  <c r="C1648" i="1"/>
  <c r="G1648" i="1" s="1"/>
  <c r="C1647" i="1"/>
  <c r="H1647" i="1" s="1"/>
  <c r="C1646" i="1"/>
  <c r="G1646" i="1" s="1"/>
  <c r="G1645" i="1"/>
  <c r="C1645" i="1"/>
  <c r="H1645" i="1" s="1"/>
  <c r="C1643" i="1"/>
  <c r="H1643" i="1" s="1"/>
  <c r="C1642" i="1"/>
  <c r="G1642" i="1" s="1"/>
  <c r="G1641" i="1"/>
  <c r="C1641" i="1"/>
  <c r="H1641" i="1" s="1"/>
  <c r="C1640" i="1"/>
  <c r="G1640" i="1" s="1"/>
  <c r="C1639" i="1"/>
  <c r="H1639" i="1" s="1"/>
  <c r="C1638" i="1"/>
  <c r="G1638" i="1" s="1"/>
  <c r="G1637" i="1"/>
  <c r="C1637" i="1"/>
  <c r="H1637" i="1" s="1"/>
  <c r="C1636" i="1"/>
  <c r="G1636" i="1" s="1"/>
  <c r="C1635" i="1"/>
  <c r="H1635" i="1" s="1"/>
  <c r="G1633" i="1"/>
  <c r="C1633" i="1"/>
  <c r="H1633" i="1" s="1"/>
  <c r="C1632" i="1"/>
  <c r="G1632" i="1" s="1"/>
  <c r="C1631" i="1"/>
  <c r="H1631" i="1" s="1"/>
  <c r="C1630" i="1"/>
  <c r="G1630" i="1" s="1"/>
  <c r="C1629" i="1"/>
  <c r="H1629" i="1" s="1"/>
  <c r="C1627" i="1"/>
  <c r="H1627" i="1" s="1"/>
  <c r="C1626" i="1"/>
  <c r="G1626" i="1" s="1"/>
  <c r="G1625" i="1"/>
  <c r="C1625" i="1"/>
  <c r="H1625" i="1" s="1"/>
  <c r="C1624" i="1"/>
  <c r="G1624" i="1" s="1"/>
  <c r="C1623" i="1"/>
  <c r="H1623" i="1" s="1"/>
  <c r="C1620" i="1"/>
  <c r="G1620" i="1" s="1"/>
  <c r="C1619" i="1"/>
  <c r="H1619" i="1" s="1"/>
  <c r="C1618" i="1"/>
  <c r="G1618" i="1" s="1"/>
  <c r="C1617" i="1"/>
  <c r="H1617" i="1" s="1"/>
  <c r="C1616" i="1"/>
  <c r="G1616" i="1" s="1"/>
  <c r="C1615" i="1"/>
  <c r="H1615" i="1" s="1"/>
  <c r="C1614" i="1"/>
  <c r="G1614" i="1" s="1"/>
  <c r="C1613" i="1"/>
  <c r="H1613" i="1" s="1"/>
  <c r="C1612" i="1"/>
  <c r="G1612" i="1" s="1"/>
  <c r="C1611" i="1"/>
  <c r="H1611" i="1" s="1"/>
  <c r="C1610" i="1"/>
  <c r="G1610" i="1" s="1"/>
  <c r="C1609" i="1"/>
  <c r="H1609" i="1" s="1"/>
  <c r="C1608" i="1"/>
  <c r="G1608" i="1" s="1"/>
  <c r="C1607" i="1"/>
  <c r="H1607" i="1" s="1"/>
  <c r="C1606" i="1"/>
  <c r="G1606" i="1" s="1"/>
  <c r="G1605" i="1"/>
  <c r="C1605" i="1"/>
  <c r="H1605" i="1" s="1"/>
  <c r="G1603" i="1"/>
  <c r="C1603" i="1"/>
  <c r="H1603" i="1" s="1"/>
  <c r="G1601" i="1"/>
  <c r="C1601" i="1"/>
  <c r="H1601" i="1" s="1"/>
  <c r="H1600" i="1"/>
  <c r="C1600" i="1"/>
  <c r="G1600" i="1" s="1"/>
  <c r="G1599" i="1"/>
  <c r="C1599" i="1"/>
  <c r="H1599" i="1" s="1"/>
  <c r="H1598" i="1"/>
  <c r="C1598" i="1"/>
  <c r="G1598" i="1" s="1"/>
  <c r="G1597" i="1"/>
  <c r="C1597" i="1"/>
  <c r="H1597" i="1" s="1"/>
  <c r="H1596" i="1"/>
  <c r="C1596" i="1"/>
  <c r="G1596" i="1" s="1"/>
  <c r="H1594" i="1"/>
  <c r="C1594" i="1"/>
  <c r="G1594" i="1" s="1"/>
  <c r="G1593" i="1"/>
  <c r="C1593" i="1"/>
  <c r="H1593" i="1" s="1"/>
  <c r="H1592" i="1"/>
  <c r="C1592" i="1"/>
  <c r="G1592" i="1" s="1"/>
  <c r="G1591" i="1"/>
  <c r="C1591" i="1"/>
  <c r="H1591" i="1" s="1"/>
  <c r="H1590" i="1"/>
  <c r="C1590" i="1"/>
  <c r="G1590" i="1" s="1"/>
  <c r="G1589" i="1"/>
  <c r="C1589" i="1"/>
  <c r="H1589" i="1" s="1"/>
  <c r="H1588" i="1"/>
  <c r="C1588" i="1"/>
  <c r="G1588" i="1" s="1"/>
  <c r="G1587" i="1"/>
  <c r="C1587" i="1"/>
  <c r="H1587" i="1" s="1"/>
  <c r="H1586" i="1"/>
  <c r="C1586" i="1"/>
  <c r="G1586" i="1" s="1"/>
  <c r="G1585" i="1"/>
  <c r="C1585" i="1"/>
  <c r="H1585" i="1" s="1"/>
  <c r="H1584" i="1"/>
  <c r="C1584" i="1"/>
  <c r="G1584" i="1" s="1"/>
  <c r="H1582" i="1"/>
  <c r="C1582" i="1"/>
  <c r="D1581" i="1"/>
  <c r="C1581" i="1"/>
  <c r="D1580" i="1"/>
  <c r="C1580" i="1"/>
  <c r="D1579" i="1"/>
  <c r="C1579" i="1"/>
  <c r="D1578" i="1"/>
  <c r="C1578" i="1"/>
  <c r="D1577" i="1"/>
  <c r="C1577" i="1"/>
  <c r="D1576" i="1"/>
  <c r="C1576" i="1"/>
  <c r="D1575" i="1"/>
  <c r="C1575" i="1"/>
  <c r="D1574" i="1"/>
  <c r="C1574" i="1"/>
  <c r="D1573" i="1"/>
  <c r="C1573" i="1"/>
  <c r="D1572" i="1"/>
  <c r="C1572" i="1"/>
  <c r="D1571" i="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G1563" i="1" s="1"/>
  <c r="D1562" i="1"/>
  <c r="C1562" i="1"/>
  <c r="G1562" i="1" s="1"/>
  <c r="D1561" i="1"/>
  <c r="C1561" i="1"/>
  <c r="G1561" i="1" s="1"/>
  <c r="D1560" i="1"/>
  <c r="C1560" i="1"/>
  <c r="G1560" i="1" s="1"/>
  <c r="D1559" i="1"/>
  <c r="C1559" i="1"/>
  <c r="G1559" i="1" s="1"/>
  <c r="D1558" i="1"/>
  <c r="C1558" i="1"/>
  <c r="G1558" i="1" s="1"/>
  <c r="D1557" i="1"/>
  <c r="C1557" i="1"/>
  <c r="G1557" i="1" s="1"/>
  <c r="D1556" i="1"/>
  <c r="C1556" i="1"/>
  <c r="G1556" i="1" s="1"/>
  <c r="D1555" i="1"/>
  <c r="C1555" i="1"/>
  <c r="G1555" i="1" s="1"/>
  <c r="D1554" i="1"/>
  <c r="C1554" i="1"/>
  <c r="G1554" i="1" s="1"/>
  <c r="D1553" i="1"/>
  <c r="C1553" i="1"/>
  <c r="G1553" i="1" s="1"/>
  <c r="D1552" i="1"/>
  <c r="C1552" i="1"/>
  <c r="G1552" i="1" s="1"/>
  <c r="D1551" i="1"/>
  <c r="C1551" i="1"/>
  <c r="G1551" i="1" s="1"/>
  <c r="D1550" i="1"/>
  <c r="C1550" i="1"/>
  <c r="G1550" i="1" s="1"/>
  <c r="D1549" i="1"/>
  <c r="C1549" i="1"/>
  <c r="G1549" i="1" s="1"/>
  <c r="D1548" i="1"/>
  <c r="C1548" i="1"/>
  <c r="G1548" i="1" s="1"/>
  <c r="D1547" i="1"/>
  <c r="C1547" i="1"/>
  <c r="H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9" i="1"/>
  <c r="C1539" i="1"/>
  <c r="H1539" i="1" s="1"/>
  <c r="D1538" i="1"/>
  <c r="C1538" i="1"/>
  <c r="H1538" i="1" s="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C1446" i="1"/>
  <c r="D1445" i="1"/>
  <c r="C1445" i="1"/>
  <c r="H1445" i="1" s="1"/>
  <c r="D1444" i="1"/>
  <c r="C1444" i="1"/>
  <c r="H1444" i="1" s="1"/>
  <c r="D1443" i="1"/>
  <c r="C1443" i="1"/>
  <c r="H1443" i="1" s="1"/>
  <c r="D1442" i="1"/>
  <c r="C1442" i="1"/>
  <c r="H1442" i="1" s="1"/>
  <c r="D1441" i="1"/>
  <c r="C1441" i="1"/>
  <c r="H1441" i="1" s="1"/>
  <c r="D1440" i="1"/>
  <c r="C1440" i="1"/>
  <c r="C1439" i="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H1247" i="1" s="1"/>
  <c r="D1246" i="1"/>
  <c r="C1246" i="1"/>
  <c r="H1246" i="1" s="1"/>
  <c r="D1245" i="1"/>
  <c r="C1245" i="1"/>
  <c r="H1245" i="1" s="1"/>
  <c r="D1244" i="1"/>
  <c r="C1244" i="1"/>
  <c r="H1244" i="1" s="1"/>
  <c r="D1243" i="1"/>
  <c r="C1243" i="1"/>
  <c r="H1243" i="1" s="1"/>
  <c r="D1242" i="1"/>
  <c r="C1242" i="1"/>
  <c r="H1242" i="1" s="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D1231" i="1"/>
  <c r="C1231" i="1"/>
  <c r="H1231" i="1" s="1"/>
  <c r="D1230" i="1"/>
  <c r="C1230" i="1"/>
  <c r="H1230" i="1" s="1"/>
  <c r="D1229" i="1"/>
  <c r="C1229" i="1"/>
  <c r="H1229" i="1" s="1"/>
  <c r="D1228" i="1"/>
  <c r="C1228" i="1"/>
  <c r="H1228" i="1" s="1"/>
  <c r="D1227" i="1"/>
  <c r="C1227" i="1"/>
  <c r="H1227" i="1" s="1"/>
  <c r="D1226" i="1"/>
  <c r="C1226" i="1"/>
  <c r="H1226" i="1" s="1"/>
  <c r="D1225" i="1"/>
  <c r="C1225" i="1"/>
  <c r="H1225" i="1" s="1"/>
  <c r="C1224" i="1"/>
  <c r="C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C1215" i="1"/>
  <c r="D1214" i="1"/>
  <c r="C1214" i="1"/>
  <c r="H1214" i="1" s="1"/>
  <c r="D1213" i="1"/>
  <c r="C1213" i="1"/>
  <c r="H1213" i="1" s="1"/>
  <c r="D1212" i="1"/>
  <c r="C1212" i="1"/>
  <c r="H1212" i="1" s="1"/>
  <c r="D1211" i="1"/>
  <c r="C1211" i="1"/>
  <c r="D1210" i="1"/>
  <c r="C1210" i="1"/>
  <c r="H1210" i="1" s="1"/>
  <c r="D1209" i="1"/>
  <c r="C1209" i="1"/>
  <c r="H1209" i="1" s="1"/>
  <c r="C1208" i="1"/>
  <c r="C1207" i="1"/>
  <c r="D1206" i="1"/>
  <c r="C1206" i="1"/>
  <c r="H1206" i="1" s="1"/>
  <c r="D1205" i="1"/>
  <c r="C1205" i="1"/>
  <c r="H1205" i="1" s="1"/>
  <c r="D1204" i="1"/>
  <c r="C1204" i="1"/>
  <c r="H1204" i="1" s="1"/>
  <c r="D1203" i="1"/>
  <c r="C1203" i="1"/>
  <c r="H1203" i="1" s="1"/>
  <c r="D1202" i="1"/>
  <c r="C1202" i="1"/>
  <c r="H1202" i="1" s="1"/>
  <c r="C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C1190" i="1"/>
  <c r="D1189" i="1"/>
  <c r="C1189" i="1"/>
  <c r="H1189" i="1" s="1"/>
  <c r="D1188" i="1"/>
  <c r="C1188" i="1"/>
  <c r="H1188" i="1" s="1"/>
  <c r="D1187" i="1"/>
  <c r="C1187" i="1"/>
  <c r="H1187" i="1" s="1"/>
  <c r="D1186" i="1"/>
  <c r="C1186" i="1"/>
  <c r="H1186" i="1" s="1"/>
  <c r="C1185" i="1"/>
  <c r="D1184" i="1"/>
  <c r="C1184" i="1"/>
  <c r="H1184" i="1" s="1"/>
  <c r="D1183" i="1"/>
  <c r="C1183" i="1"/>
  <c r="H1183" i="1" s="1"/>
  <c r="C1182" i="1"/>
  <c r="D1179" i="1"/>
  <c r="C1179" i="1"/>
  <c r="H1179" i="1" s="1"/>
  <c r="D1178" i="1"/>
  <c r="C1178" i="1"/>
  <c r="H1178" i="1" s="1"/>
  <c r="D1177" i="1"/>
  <c r="C1177" i="1"/>
  <c r="H1177" i="1" s="1"/>
  <c r="C1176" i="1"/>
  <c r="D1175" i="1"/>
  <c r="C1175" i="1"/>
  <c r="H1175" i="1" s="1"/>
  <c r="D1174" i="1"/>
  <c r="C1174" i="1"/>
  <c r="H1174" i="1" s="1"/>
  <c r="D1173" i="1"/>
  <c r="C1173" i="1"/>
  <c r="H1173" i="1" s="1"/>
  <c r="D1172" i="1"/>
  <c r="C1172" i="1"/>
  <c r="H1172" i="1" s="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H1151" i="1" s="1"/>
  <c r="D1150" i="1"/>
  <c r="C1150" i="1"/>
  <c r="H1150" i="1" s="1"/>
  <c r="D1149" i="1"/>
  <c r="C1149" i="1"/>
  <c r="H1149" i="1" s="1"/>
  <c r="C1148" i="1"/>
  <c r="D1147" i="1"/>
  <c r="C1147" i="1"/>
  <c r="H1147" i="1" s="1"/>
  <c r="D1146" i="1"/>
  <c r="C1146" i="1"/>
  <c r="H1146" i="1" s="1"/>
  <c r="D1145" i="1"/>
  <c r="C1145" i="1"/>
  <c r="H1145" i="1" s="1"/>
  <c r="D1144" i="1"/>
  <c r="C1144" i="1"/>
  <c r="H1144" i="1" s="1"/>
  <c r="D1143" i="1"/>
  <c r="C1143" i="1"/>
  <c r="H1143" i="1" s="1"/>
  <c r="D1142" i="1"/>
  <c r="C1142" i="1"/>
  <c r="H1142" i="1" s="1"/>
  <c r="C1141" i="1"/>
  <c r="C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C1132" i="1"/>
  <c r="D1131" i="1"/>
  <c r="C1131" i="1"/>
  <c r="H1131" i="1" s="1"/>
  <c r="D1130" i="1"/>
  <c r="C1130" i="1"/>
  <c r="H1130" i="1" s="1"/>
  <c r="D1129" i="1"/>
  <c r="C1129" i="1"/>
  <c r="H1129" i="1" s="1"/>
  <c r="D1128" i="1"/>
  <c r="C1128" i="1"/>
  <c r="H1128" i="1" s="1"/>
  <c r="D1127" i="1"/>
  <c r="C1127" i="1"/>
  <c r="H1127" i="1" s="1"/>
  <c r="D1126" i="1"/>
  <c r="C1126" i="1"/>
  <c r="H1126" i="1" s="1"/>
  <c r="C1125"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C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H1014" i="1" s="1"/>
  <c r="D1013" i="1"/>
  <c r="C1013" i="1"/>
  <c r="C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D901" i="1"/>
  <c r="C901" i="1"/>
  <c r="D900" i="1"/>
  <c r="C900" i="1"/>
  <c r="D899" i="1"/>
  <c r="C899" i="1"/>
  <c r="D898" i="1"/>
  <c r="C898" i="1"/>
  <c r="D897" i="1"/>
  <c r="C897" i="1"/>
  <c r="D896" i="1"/>
  <c r="C896" i="1"/>
  <c r="D895" i="1"/>
  <c r="C895" i="1"/>
  <c r="D894" i="1"/>
  <c r="C894" i="1"/>
  <c r="D893" i="1"/>
  <c r="C893" i="1"/>
  <c r="D892" i="1"/>
  <c r="C892" i="1"/>
  <c r="D891" i="1"/>
  <c r="C891" i="1"/>
  <c r="H891" i="1" s="1"/>
  <c r="D890" i="1"/>
  <c r="C890" i="1"/>
  <c r="H890" i="1" s="1"/>
  <c r="D889" i="1"/>
  <c r="C889" i="1"/>
  <c r="D888" i="1"/>
  <c r="C888" i="1"/>
  <c r="H888" i="1" s="1"/>
  <c r="D887" i="1"/>
  <c r="C887" i="1"/>
  <c r="H887" i="1" s="1"/>
  <c r="D886" i="1"/>
  <c r="C886" i="1"/>
  <c r="H886" i="1" s="1"/>
  <c r="D885" i="1"/>
  <c r="C885" i="1"/>
  <c r="H885" i="1" s="1"/>
  <c r="D884" i="1"/>
  <c r="C884" i="1"/>
  <c r="H884" i="1" s="1"/>
  <c r="D883" i="1"/>
  <c r="C883" i="1"/>
  <c r="H883" i="1" s="1"/>
  <c r="D882" i="1"/>
  <c r="C882" i="1"/>
  <c r="H882" i="1" s="1"/>
  <c r="D881" i="1"/>
  <c r="C881" i="1"/>
  <c r="D880" i="1"/>
  <c r="C880" i="1"/>
  <c r="H880" i="1" s="1"/>
  <c r="D879" i="1"/>
  <c r="C879" i="1"/>
  <c r="H879" i="1" s="1"/>
  <c r="D878" i="1"/>
  <c r="C878" i="1"/>
  <c r="H878" i="1" s="1"/>
  <c r="D877" i="1"/>
  <c r="C877" i="1"/>
  <c r="H877" i="1" s="1"/>
  <c r="D876" i="1"/>
  <c r="C876" i="1"/>
  <c r="H876" i="1" s="1"/>
  <c r="D875" i="1"/>
  <c r="C875" i="1"/>
  <c r="D874" i="1"/>
  <c r="C874" i="1"/>
  <c r="D873" i="1"/>
  <c r="C873" i="1"/>
  <c r="D872" i="1"/>
  <c r="C872" i="1"/>
  <c r="D871" i="1"/>
  <c r="C871" i="1"/>
  <c r="D870" i="1"/>
  <c r="C870" i="1"/>
  <c r="D869" i="1"/>
  <c r="C869" i="1"/>
  <c r="D868" i="1"/>
  <c r="C868" i="1"/>
  <c r="D867" i="1"/>
  <c r="C867" i="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H805" i="1" s="1"/>
  <c r="D804" i="1"/>
  <c r="C804" i="1"/>
  <c r="H804" i="1" s="1"/>
  <c r="D803" i="1"/>
  <c r="C803" i="1"/>
  <c r="H803" i="1" s="1"/>
  <c r="D802" i="1"/>
  <c r="C802" i="1"/>
  <c r="H802" i="1" s="1"/>
  <c r="D801" i="1"/>
  <c r="C801" i="1"/>
  <c r="H801" i="1" s="1"/>
  <c r="D800" i="1"/>
  <c r="C800" i="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D772" i="1"/>
  <c r="C772" i="1"/>
  <c r="H772" i="1" s="1"/>
  <c r="D771" i="1"/>
  <c r="C771" i="1"/>
  <c r="H771" i="1" s="1"/>
  <c r="D770" i="1"/>
  <c r="C770" i="1"/>
  <c r="H770" i="1" s="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H716" i="1" s="1"/>
  <c r="D715" i="1"/>
  <c r="C715" i="1"/>
  <c r="D714" i="1"/>
  <c r="C714" i="1"/>
  <c r="D713" i="1"/>
  <c r="C713" i="1"/>
  <c r="D712" i="1"/>
  <c r="C712" i="1"/>
  <c r="D711" i="1"/>
  <c r="C711" i="1"/>
  <c r="D710" i="1"/>
  <c r="C710" i="1"/>
  <c r="D709" i="1"/>
  <c r="C709" i="1"/>
  <c r="D708" i="1"/>
  <c r="C708" i="1"/>
  <c r="D707" i="1"/>
  <c r="C707" i="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D672" i="1"/>
  <c r="C672" i="1"/>
  <c r="D671" i="1"/>
  <c r="C671" i="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D649" i="1"/>
  <c r="C649" i="1"/>
  <c r="H649" i="1" s="1"/>
  <c r="D648" i="1"/>
  <c r="C648" i="1"/>
  <c r="H648" i="1" s="1"/>
  <c r="D647" i="1"/>
  <c r="C647" i="1"/>
  <c r="H647" i="1" s="1"/>
  <c r="D646" i="1"/>
  <c r="C646" i="1"/>
  <c r="H646" i="1" s="1"/>
  <c r="D645" i="1"/>
  <c r="C645" i="1"/>
  <c r="H645" i="1" s="1"/>
  <c r="C642" i="1"/>
  <c r="C641"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H621" i="1" s="1"/>
  <c r="D620" i="1"/>
  <c r="C620" i="1"/>
  <c r="H620" i="1" s="1"/>
  <c r="D619" i="1"/>
  <c r="C619" i="1"/>
  <c r="H619" i="1" s="1"/>
  <c r="D618" i="1"/>
  <c r="C618" i="1"/>
  <c r="H618" i="1" s="1"/>
  <c r="D617" i="1"/>
  <c r="C617" i="1"/>
  <c r="D616" i="1"/>
  <c r="C616" i="1"/>
  <c r="D615" i="1"/>
  <c r="C615" i="1"/>
  <c r="D614" i="1"/>
  <c r="C614" i="1"/>
  <c r="D613" i="1"/>
  <c r="C613" i="1"/>
  <c r="D612" i="1"/>
  <c r="C612" i="1"/>
  <c r="D611" i="1"/>
  <c r="C611" i="1"/>
  <c r="H611" i="1" s="1"/>
  <c r="D610" i="1"/>
  <c r="C610" i="1"/>
  <c r="D609" i="1"/>
  <c r="C609" i="1"/>
  <c r="H609" i="1" s="1"/>
  <c r="D608" i="1"/>
  <c r="C608" i="1"/>
  <c r="H608" i="1" s="1"/>
  <c r="D607" i="1"/>
  <c r="C607" i="1"/>
  <c r="H607" i="1" s="1"/>
  <c r="D606" i="1"/>
  <c r="C606" i="1"/>
  <c r="D605" i="1"/>
  <c r="C605" i="1"/>
  <c r="D604" i="1"/>
  <c r="C604" i="1"/>
  <c r="D603" i="1"/>
  <c r="C603" i="1"/>
  <c r="D602" i="1"/>
  <c r="C602" i="1"/>
  <c r="H602" i="1" s="1"/>
  <c r="D601" i="1"/>
  <c r="C601" i="1"/>
  <c r="H601" i="1" s="1"/>
  <c r="D600" i="1"/>
  <c r="C600" i="1"/>
  <c r="H600" i="1" s="1"/>
  <c r="D599" i="1"/>
  <c r="C599" i="1"/>
  <c r="H599" i="1" s="1"/>
  <c r="D598" i="1"/>
  <c r="C598" i="1"/>
  <c r="H598" i="1" s="1"/>
  <c r="D597" i="1"/>
  <c r="C597" i="1"/>
  <c r="H597" i="1" s="1"/>
  <c r="D596" i="1"/>
  <c r="C596" i="1"/>
  <c r="H596" i="1" s="1"/>
  <c r="D595" i="1"/>
  <c r="C595" i="1"/>
  <c r="D594" i="1"/>
  <c r="C594" i="1"/>
  <c r="D593" i="1"/>
  <c r="C593" i="1"/>
  <c r="D592" i="1"/>
  <c r="C592" i="1"/>
  <c r="D591" i="1"/>
  <c r="C591" i="1"/>
  <c r="D590" i="1"/>
  <c r="C590" i="1"/>
  <c r="D589" i="1"/>
  <c r="C589" i="1"/>
  <c r="D588" i="1"/>
  <c r="C588" i="1"/>
  <c r="D587" i="1"/>
  <c r="C587" i="1"/>
  <c r="D586" i="1"/>
  <c r="C586" i="1"/>
  <c r="D585" i="1"/>
  <c r="C585" i="1"/>
  <c r="D584" i="1"/>
  <c r="C584" i="1"/>
  <c r="H584" i="1" s="1"/>
  <c r="C583" i="1"/>
  <c r="D582" i="1"/>
  <c r="C582" i="1"/>
  <c r="H582" i="1" s="1"/>
  <c r="D581" i="1"/>
  <c r="C581" i="1"/>
  <c r="H581" i="1" s="1"/>
  <c r="D580" i="1"/>
  <c r="C580" i="1"/>
  <c r="H580" i="1" s="1"/>
  <c r="D579" i="1"/>
  <c r="C579" i="1"/>
  <c r="H579" i="1" s="1"/>
  <c r="C578" i="1"/>
  <c r="D577" i="1"/>
  <c r="C577" i="1"/>
  <c r="H577" i="1" s="1"/>
  <c r="D576" i="1"/>
  <c r="C576" i="1"/>
  <c r="H576" i="1" s="1"/>
  <c r="C575" i="1"/>
  <c r="D574" i="1"/>
  <c r="C574" i="1"/>
  <c r="H574" i="1" s="1"/>
  <c r="D573" i="1"/>
  <c r="C573" i="1"/>
  <c r="H573" i="1" s="1"/>
  <c r="C572" i="1"/>
  <c r="D571" i="1"/>
  <c r="C571" i="1"/>
  <c r="H571" i="1" s="1"/>
  <c r="D570" i="1"/>
  <c r="C570" i="1"/>
  <c r="H570" i="1" s="1"/>
  <c r="C569" i="1"/>
  <c r="D568" i="1"/>
  <c r="C568" i="1"/>
  <c r="H568" i="1" s="1"/>
  <c r="D567" i="1"/>
  <c r="C567" i="1"/>
  <c r="H567" i="1" s="1"/>
  <c r="C566" i="1"/>
  <c r="C565" i="1"/>
  <c r="D564" i="1"/>
  <c r="C564" i="1"/>
  <c r="H564" i="1" s="1"/>
  <c r="D563" i="1"/>
  <c r="C563" i="1"/>
  <c r="H563" i="1" s="1"/>
  <c r="D562" i="1"/>
  <c r="C562" i="1"/>
  <c r="D561" i="1"/>
  <c r="C561" i="1"/>
  <c r="D560" i="1"/>
  <c r="C560" i="1"/>
  <c r="D559" i="1"/>
  <c r="C559" i="1"/>
  <c r="D558" i="1"/>
  <c r="C558" i="1"/>
  <c r="H558" i="1" s="1"/>
  <c r="D557" i="1"/>
  <c r="C557" i="1"/>
  <c r="H557" i="1" s="1"/>
  <c r="D556" i="1"/>
  <c r="C556" i="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D546" i="1"/>
  <c r="C546" i="1"/>
  <c r="D545" i="1"/>
  <c r="C545" i="1"/>
  <c r="D544" i="1"/>
  <c r="C544" i="1"/>
  <c r="D543" i="1"/>
  <c r="C543" i="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D528" i="1"/>
  <c r="C528" i="1"/>
  <c r="D527" i="1"/>
  <c r="C527" i="1"/>
  <c r="H527" i="1" s="1"/>
  <c r="D526" i="1"/>
  <c r="C526" i="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D515" i="1"/>
  <c r="C515" i="1"/>
  <c r="H515" i="1" s="1"/>
  <c r="D514" i="1"/>
  <c r="C514" i="1"/>
  <c r="H514" i="1" s="1"/>
  <c r="D513" i="1"/>
  <c r="C513" i="1"/>
  <c r="H513" i="1" s="1"/>
  <c r="D512" i="1"/>
  <c r="C512" i="1"/>
  <c r="D511" i="1"/>
  <c r="C511" i="1"/>
  <c r="D510" i="1"/>
  <c r="C510" i="1"/>
  <c r="D509" i="1"/>
  <c r="C509" i="1"/>
  <c r="D508" i="1"/>
  <c r="C508" i="1"/>
  <c r="D507" i="1"/>
  <c r="C507" i="1"/>
  <c r="D506" i="1"/>
  <c r="C506" i="1"/>
  <c r="H506" i="1" s="1"/>
  <c r="D505" i="1"/>
  <c r="C505" i="1"/>
  <c r="H505" i="1" s="1"/>
  <c r="D504" i="1"/>
  <c r="C504" i="1"/>
  <c r="H504" i="1" s="1"/>
  <c r="D503" i="1"/>
  <c r="C503" i="1"/>
  <c r="D502" i="1"/>
  <c r="C502" i="1"/>
  <c r="H502" i="1" s="1"/>
  <c r="D501" i="1"/>
  <c r="C501" i="1"/>
  <c r="D500" i="1"/>
  <c r="C500" i="1"/>
  <c r="D499" i="1"/>
  <c r="C499" i="1"/>
  <c r="D498" i="1"/>
  <c r="C498" i="1"/>
  <c r="D497" i="1"/>
  <c r="C497" i="1"/>
  <c r="H497" i="1" s="1"/>
  <c r="D496" i="1"/>
  <c r="C496" i="1"/>
  <c r="D495" i="1"/>
  <c r="C495" i="1"/>
  <c r="H495" i="1" s="1"/>
  <c r="D494" i="1"/>
  <c r="C494" i="1"/>
  <c r="H494" i="1" s="1"/>
  <c r="D493" i="1"/>
  <c r="C493" i="1"/>
  <c r="H493" i="1" s="1"/>
  <c r="D492" i="1"/>
  <c r="C492" i="1"/>
  <c r="D491" i="1"/>
  <c r="C491" i="1"/>
  <c r="D490" i="1"/>
  <c r="C490" i="1"/>
  <c r="D489" i="1"/>
  <c r="C489" i="1"/>
  <c r="D488" i="1"/>
  <c r="C488" i="1"/>
  <c r="H488" i="1" s="1"/>
  <c r="D487" i="1"/>
  <c r="C487" i="1"/>
  <c r="C486"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H456" i="1" s="1"/>
  <c r="D455" i="1"/>
  <c r="C455" i="1"/>
  <c r="H455" i="1" s="1"/>
  <c r="D454" i="1"/>
  <c r="C454" i="1"/>
  <c r="H454" i="1" s="1"/>
  <c r="D453" i="1"/>
  <c r="G453" i="1" s="1"/>
  <c r="C453" i="1"/>
  <c r="D452" i="1"/>
  <c r="C452" i="1"/>
  <c r="H452" i="1" s="1"/>
  <c r="C451" i="1"/>
  <c r="D450" i="1"/>
  <c r="C450" i="1"/>
  <c r="H450" i="1" s="1"/>
  <c r="D449" i="1"/>
  <c r="C449" i="1"/>
  <c r="H449" i="1" s="1"/>
  <c r="D448" i="1"/>
  <c r="C448" i="1"/>
  <c r="H448" i="1" s="1"/>
  <c r="D447" i="1"/>
  <c r="C447" i="1"/>
  <c r="H447" i="1" s="1"/>
  <c r="C446" i="1"/>
  <c r="D445" i="1"/>
  <c r="C445" i="1"/>
  <c r="H445" i="1" s="1"/>
  <c r="D444" i="1"/>
  <c r="C444" i="1"/>
  <c r="H444" i="1" s="1"/>
  <c r="D443" i="1"/>
  <c r="C443" i="1"/>
  <c r="H443" i="1" s="1"/>
  <c r="D442" i="1"/>
  <c r="C442" i="1"/>
  <c r="H442" i="1" s="1"/>
  <c r="D441" i="1"/>
  <c r="C441" i="1"/>
  <c r="D440" i="1"/>
  <c r="C440" i="1"/>
  <c r="C439" i="1"/>
  <c r="D438" i="1"/>
  <c r="C438" i="1"/>
  <c r="D437" i="1"/>
  <c r="C437" i="1"/>
  <c r="D436" i="1"/>
  <c r="C436" i="1"/>
  <c r="H436" i="1" s="1"/>
  <c r="D435" i="1"/>
  <c r="C435" i="1"/>
  <c r="H435" i="1" s="1"/>
  <c r="C434" i="1"/>
  <c r="D433" i="1"/>
  <c r="C433" i="1"/>
  <c r="H433" i="1" s="1"/>
  <c r="D432" i="1"/>
  <c r="C432" i="1"/>
  <c r="H432" i="1" s="1"/>
  <c r="C431" i="1"/>
  <c r="D430" i="1"/>
  <c r="C430" i="1"/>
  <c r="H430" i="1" s="1"/>
  <c r="D429" i="1"/>
  <c r="C429" i="1"/>
  <c r="H429" i="1" s="1"/>
  <c r="D428" i="1"/>
  <c r="C428" i="1"/>
  <c r="H428" i="1" s="1"/>
  <c r="D427" i="1"/>
  <c r="C427" i="1"/>
  <c r="H427" i="1" s="1"/>
  <c r="C426" i="1"/>
  <c r="D423" i="1"/>
  <c r="C423" i="1"/>
  <c r="H423" i="1" s="1"/>
  <c r="D422" i="1"/>
  <c r="C422" i="1"/>
  <c r="D421" i="1"/>
  <c r="C421" i="1"/>
  <c r="D416" i="1"/>
  <c r="C416" i="1"/>
  <c r="H416" i="1" s="1"/>
  <c r="D415" i="1"/>
  <c r="C415" i="1"/>
  <c r="H415" i="1" s="1"/>
  <c r="D414" i="1"/>
  <c r="C414" i="1"/>
  <c r="H414" i="1" s="1"/>
  <c r="D411" i="1"/>
  <c r="C411" i="1"/>
  <c r="H411" i="1" s="1"/>
  <c r="D410" i="1"/>
  <c r="C410" i="1"/>
  <c r="H410" i="1" s="1"/>
  <c r="D409" i="1"/>
  <c r="C409" i="1"/>
  <c r="H409" i="1" s="1"/>
  <c r="D408" i="1"/>
  <c r="C408" i="1"/>
  <c r="H408" i="1" s="1"/>
  <c r="C407" i="1"/>
  <c r="D406" i="1"/>
  <c r="C406" i="1"/>
  <c r="H406" i="1" s="1"/>
  <c r="D405" i="1"/>
  <c r="C405" i="1"/>
  <c r="H405" i="1" s="1"/>
  <c r="D404" i="1"/>
  <c r="C404" i="1"/>
  <c r="H404" i="1" s="1"/>
  <c r="D403" i="1"/>
  <c r="C403" i="1"/>
  <c r="H403" i="1" s="1"/>
  <c r="D402" i="1"/>
  <c r="C402" i="1"/>
  <c r="H402" i="1" s="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H354" i="1" s="1"/>
  <c r="C353" i="1"/>
  <c r="D352" i="1"/>
  <c r="C352" i="1"/>
  <c r="H352" i="1" s="1"/>
  <c r="D351" i="1"/>
  <c r="C351" i="1"/>
  <c r="H351" i="1" s="1"/>
  <c r="C350"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H310" i="1" s="1"/>
  <c r="C309" i="1"/>
  <c r="D308" i="1"/>
  <c r="C308" i="1"/>
  <c r="H308" i="1" s="1"/>
  <c r="D307" i="1"/>
  <c r="C307" i="1"/>
  <c r="H307" i="1" s="1"/>
  <c r="D306" i="1"/>
  <c r="G306" i="1" s="1"/>
  <c r="C306" i="1"/>
  <c r="D305" i="1"/>
  <c r="C305" i="1"/>
  <c r="C304" i="1"/>
  <c r="D302" i="1"/>
  <c r="C302" i="1"/>
  <c r="H302" i="1" s="1"/>
  <c r="D301" i="1"/>
  <c r="C301" i="1"/>
  <c r="H301" i="1" s="1"/>
  <c r="D300" i="1"/>
  <c r="C300" i="1"/>
  <c r="H300" i="1" s="1"/>
  <c r="D299" i="1"/>
  <c r="C299" i="1"/>
  <c r="D298" i="1"/>
  <c r="C298" i="1"/>
  <c r="D294" i="1"/>
  <c r="C294" i="1"/>
  <c r="D293" i="1"/>
  <c r="C293" i="1"/>
  <c r="D292" i="1"/>
  <c r="C292" i="1"/>
  <c r="D291" i="1"/>
  <c r="C291" i="1"/>
  <c r="D290" i="1"/>
  <c r="C290" i="1"/>
  <c r="D289" i="1"/>
  <c r="C289" i="1"/>
  <c r="D288" i="1"/>
  <c r="C288" i="1"/>
  <c r="D287" i="1"/>
  <c r="C287" i="1"/>
  <c r="H287" i="1" s="1"/>
  <c r="D286" i="1"/>
  <c r="C286" i="1"/>
  <c r="H286" i="1" s="1"/>
  <c r="C285"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C270" i="1"/>
  <c r="D268" i="1"/>
  <c r="C268" i="1"/>
  <c r="D267" i="1"/>
  <c r="C267" i="1"/>
  <c r="D266" i="1"/>
  <c r="C266" i="1"/>
  <c r="H266" i="1" s="1"/>
  <c r="D265" i="1"/>
  <c r="C265" i="1"/>
  <c r="D264" i="1"/>
  <c r="C264" i="1"/>
  <c r="H264" i="1" s="1"/>
  <c r="D263" i="1"/>
  <c r="C263" i="1"/>
  <c r="H263" i="1" s="1"/>
  <c r="D262" i="1"/>
  <c r="C262" i="1"/>
  <c r="H262" i="1" s="1"/>
  <c r="D261" i="1"/>
  <c r="C261" i="1"/>
  <c r="H261" i="1" s="1"/>
  <c r="D260" i="1"/>
  <c r="C260" i="1"/>
  <c r="H260" i="1" s="1"/>
  <c r="C259" i="1"/>
  <c r="C258" i="1"/>
  <c r="D257" i="1"/>
  <c r="C257" i="1"/>
  <c r="H257" i="1" s="1"/>
  <c r="D256" i="1"/>
  <c r="C256" i="1"/>
  <c r="H256" i="1" s="1"/>
  <c r="D255" i="1"/>
  <c r="C255" i="1"/>
  <c r="H255" i="1" s="1"/>
  <c r="D254" i="1"/>
  <c r="C254" i="1"/>
  <c r="H254" i="1" s="1"/>
  <c r="D253" i="1"/>
  <c r="C253" i="1"/>
  <c r="H253" i="1" s="1"/>
  <c r="D252" i="1"/>
  <c r="C252" i="1"/>
  <c r="D251" i="1"/>
  <c r="C251" i="1"/>
  <c r="H251" i="1" s="1"/>
  <c r="C250" i="1"/>
  <c r="D249" i="1"/>
  <c r="C249" i="1"/>
  <c r="H249" i="1" s="1"/>
  <c r="D248" i="1"/>
  <c r="C248" i="1"/>
  <c r="H248" i="1" s="1"/>
  <c r="D247" i="1"/>
  <c r="C247" i="1"/>
  <c r="H247" i="1" s="1"/>
  <c r="C246" i="1"/>
  <c r="D245" i="1"/>
  <c r="C245" i="1"/>
  <c r="H245" i="1" s="1"/>
  <c r="D244" i="1"/>
  <c r="C244" i="1"/>
  <c r="H244" i="1" s="1"/>
  <c r="D243" i="1"/>
  <c r="C243" i="1"/>
  <c r="H243" i="1" s="1"/>
  <c r="D242" i="1"/>
  <c r="C242" i="1"/>
  <c r="H242" i="1" s="1"/>
  <c r="D241" i="1"/>
  <c r="C241" i="1"/>
  <c r="H241" i="1" s="1"/>
  <c r="D240" i="1"/>
  <c r="C240" i="1"/>
  <c r="H240" i="1" s="1"/>
  <c r="D239" i="1"/>
  <c r="C239" i="1"/>
  <c r="D237" i="1"/>
  <c r="C237" i="1"/>
  <c r="H237" i="1" s="1"/>
  <c r="D236" i="1"/>
  <c r="C236" i="1"/>
  <c r="H236" i="1" s="1"/>
  <c r="D235" i="1"/>
  <c r="C235" i="1"/>
  <c r="H235" i="1" s="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D216" i="1"/>
  <c r="C216" i="1"/>
  <c r="H216" i="1" s="1"/>
  <c r="D215" i="1"/>
  <c r="C215" i="1"/>
  <c r="H215" i="1" s="1"/>
  <c r="D214" i="1"/>
  <c r="C214" i="1"/>
  <c r="H214" i="1" s="1"/>
  <c r="D213" i="1"/>
  <c r="C213" i="1"/>
  <c r="H213" i="1" s="1"/>
  <c r="C212" i="1"/>
  <c r="D211" i="1"/>
  <c r="C211" i="1"/>
  <c r="H211" i="1" s="1"/>
  <c r="D210" i="1"/>
  <c r="C210" i="1"/>
  <c r="D209" i="1"/>
  <c r="C209" i="1"/>
  <c r="D208" i="1"/>
  <c r="C208" i="1"/>
  <c r="D207" i="1"/>
  <c r="C207" i="1"/>
  <c r="D206" i="1"/>
  <c r="C206" i="1"/>
  <c r="D205" i="1"/>
  <c r="C205" i="1"/>
  <c r="D204" i="1"/>
  <c r="C204" i="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C166" i="1"/>
  <c r="D165" i="1"/>
  <c r="C165" i="1"/>
  <c r="H165" i="1" s="1"/>
  <c r="D164" i="1"/>
  <c r="C164" i="1"/>
  <c r="H164" i="1" s="1"/>
  <c r="D163" i="1"/>
  <c r="C163" i="1"/>
  <c r="D162" i="1"/>
  <c r="C162" i="1"/>
  <c r="C161" i="1"/>
  <c r="C160" i="1"/>
  <c r="G159"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C150"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C131" i="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H107" i="1" s="1"/>
  <c r="D106" i="1"/>
  <c r="C106" i="1"/>
  <c r="H106" i="1" s="1"/>
  <c r="D105" i="1"/>
  <c r="C105" i="1"/>
  <c r="H105" i="1" s="1"/>
  <c r="D104" i="1"/>
  <c r="C104" i="1"/>
  <c r="H104" i="1" s="1"/>
  <c r="C103" i="1"/>
  <c r="C102" i="1"/>
  <c r="D101" i="1"/>
  <c r="C101" i="1"/>
  <c r="H101" i="1" s="1"/>
  <c r="D100" i="1"/>
  <c r="C100" i="1"/>
  <c r="H100" i="1" s="1"/>
  <c r="D99" i="1"/>
  <c r="C99" i="1"/>
  <c r="H99" i="1" s="1"/>
  <c r="D98" i="1"/>
  <c r="C98" i="1"/>
  <c r="H98" i="1" s="1"/>
  <c r="D97" i="1"/>
  <c r="C97" i="1"/>
  <c r="H97" i="1" s="1"/>
  <c r="D96" i="1"/>
  <c r="C96" i="1"/>
  <c r="H96" i="1" s="1"/>
  <c r="D95" i="1"/>
  <c r="C95" i="1"/>
  <c r="H95" i="1" s="1"/>
  <c r="C94" i="1"/>
  <c r="D93" i="1"/>
  <c r="C93" i="1"/>
  <c r="H93" i="1" s="1"/>
  <c r="D92" i="1"/>
  <c r="C92" i="1"/>
  <c r="H92" i="1" s="1"/>
  <c r="D91" i="1"/>
  <c r="C91" i="1"/>
  <c r="H91" i="1" s="1"/>
  <c r="D90" i="1"/>
  <c r="C90" i="1"/>
  <c r="H90" i="1" s="1"/>
  <c r="D89" i="1"/>
  <c r="C89" i="1"/>
  <c r="D88" i="1"/>
  <c r="C88"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H66" i="1" s="1"/>
  <c r="D65" i="1"/>
  <c r="C65" i="1"/>
  <c r="C64" i="1"/>
  <c r="D63" i="1"/>
  <c r="C63" i="1"/>
  <c r="D62" i="1"/>
  <c r="C62" i="1"/>
  <c r="D61" i="1"/>
  <c r="C61" i="1"/>
  <c r="D60" i="1"/>
  <c r="D59" i="1"/>
  <c r="C59" i="1"/>
  <c r="D58" i="1"/>
  <c r="C58" i="1"/>
  <c r="D57" i="1"/>
  <c r="C57" i="1"/>
  <c r="D56" i="1"/>
  <c r="C56" i="1"/>
  <c r="D55" i="1"/>
  <c r="C55" i="1"/>
  <c r="H55" i="1" s="1"/>
  <c r="C54" i="1"/>
  <c r="D53" i="1"/>
  <c r="C53" i="1"/>
  <c r="H53" i="1" s="1"/>
  <c r="D52" i="1"/>
  <c r="C52" i="1"/>
  <c r="H52" i="1" s="1"/>
  <c r="D51" i="1"/>
  <c r="C51" i="1"/>
  <c r="H51" i="1" s="1"/>
  <c r="D50" i="1"/>
  <c r="C50" i="1"/>
  <c r="H50" i="1" s="1"/>
  <c r="C49" i="1"/>
  <c r="D48" i="1"/>
  <c r="C48" i="1"/>
  <c r="H48" i="1" s="1"/>
  <c r="D47" i="1"/>
  <c r="C47" i="1"/>
  <c r="H47" i="1" s="1"/>
  <c r="C46" i="1"/>
  <c r="D44" i="1"/>
  <c r="C44" i="1"/>
  <c r="D43" i="1"/>
  <c r="C43" i="1"/>
  <c r="D42" i="1"/>
  <c r="C42" i="1"/>
  <c r="D41" i="1"/>
  <c r="C41" i="1"/>
  <c r="D40" i="1"/>
  <c r="C40" i="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D28" i="1"/>
  <c r="C28" i="1"/>
  <c r="D27" i="1"/>
  <c r="C27" i="1"/>
  <c r="D26" i="1"/>
  <c r="C26" i="1"/>
  <c r="D25" i="1"/>
  <c r="C25" i="1"/>
  <c r="D24" i="1"/>
  <c r="C24" i="1"/>
  <c r="D23" i="1"/>
  <c r="C23" i="1"/>
  <c r="H23" i="1" s="1"/>
  <c r="D22" i="1"/>
  <c r="C22" i="1"/>
  <c r="H22" i="1" s="1"/>
  <c r="D21" i="1"/>
  <c r="C21" i="1"/>
  <c r="D20" i="1"/>
  <c r="C20" i="1"/>
  <c r="H20" i="1" s="1"/>
  <c r="C19" i="1"/>
  <c r="D18" i="1"/>
  <c r="C18" i="1"/>
  <c r="H18" i="1" s="1"/>
  <c r="D17" i="1"/>
  <c r="C17" i="1"/>
  <c r="H17" i="1" s="1"/>
  <c r="D16" i="1"/>
  <c r="C16" i="1"/>
  <c r="H16" i="1" s="1"/>
  <c r="D15" i="1"/>
  <c r="C15" i="1"/>
  <c r="H15" i="1" s="1"/>
  <c r="D14" i="1"/>
  <c r="C14" i="1"/>
  <c r="H14" i="1" s="1"/>
  <c r="C13" i="1"/>
  <c r="D12" i="1"/>
  <c r="C12" i="1"/>
  <c r="H12" i="1" s="1"/>
  <c r="D11" i="1"/>
  <c r="C11" i="1"/>
  <c r="H11" i="1" s="1"/>
  <c r="D10" i="1"/>
  <c r="C10" i="1"/>
  <c r="H10" i="1" s="1"/>
  <c r="D9" i="1"/>
  <c r="C9" i="1"/>
  <c r="H9" i="1" s="1"/>
  <c r="D8" i="1"/>
  <c r="C8" i="1"/>
  <c r="H8" i="1" s="1"/>
  <c r="D7" i="1"/>
  <c r="C7" i="1"/>
  <c r="H7" i="1" s="1"/>
  <c r="D6" i="1"/>
  <c r="C6" i="1"/>
  <c r="H6" i="1" s="1"/>
  <c r="D5" i="1"/>
  <c r="C5" i="1"/>
  <c r="H5" i="1" s="1"/>
  <c r="C4" i="1"/>
  <c r="E307" i="9" l="1"/>
  <c r="B307" i="9" s="1"/>
  <c r="E327" i="9"/>
  <c r="B327" i="9" s="1"/>
  <c r="G1577" i="1"/>
  <c r="G1576" i="1"/>
  <c r="G1575" i="1"/>
  <c r="G1574" i="1"/>
  <c r="G1572" i="1"/>
  <c r="G1573" i="1"/>
  <c r="C1571" i="1"/>
  <c r="G1571" i="1" s="1"/>
  <c r="H1577" i="1"/>
  <c r="J1576" i="1"/>
  <c r="J1575" i="1"/>
  <c r="J1574" i="1"/>
  <c r="H1572" i="1"/>
  <c r="J1573" i="1"/>
  <c r="J1570" i="1"/>
  <c r="J1569" i="1"/>
  <c r="J1568" i="1"/>
  <c r="J1567" i="1"/>
  <c r="J1566" i="1"/>
  <c r="J1565" i="1"/>
  <c r="H1563" i="1"/>
  <c r="J1564" i="1"/>
  <c r="J1562" i="1"/>
  <c r="J1561" i="1"/>
  <c r="J1560" i="1"/>
  <c r="J1559" i="1"/>
  <c r="J1558" i="1"/>
  <c r="H1555" i="1"/>
  <c r="H1556" i="1"/>
  <c r="J1557" i="1"/>
  <c r="J1554" i="1"/>
  <c r="J1553" i="1"/>
  <c r="J1552" i="1"/>
  <c r="J1551" i="1"/>
  <c r="J1550" i="1"/>
  <c r="J1549" i="1"/>
  <c r="J1548" i="1"/>
  <c r="G1681" i="1"/>
  <c r="G1683" i="1"/>
  <c r="G1679" i="1"/>
  <c r="G1675" i="1"/>
  <c r="G1669" i="1"/>
  <c r="G1671" i="1"/>
  <c r="G1667" i="1"/>
  <c r="G1663" i="1"/>
  <c r="G1659" i="1"/>
  <c r="G1655" i="1"/>
  <c r="G1649" i="1"/>
  <c r="G1651" i="1"/>
  <c r="G1647" i="1"/>
  <c r="G1643" i="1"/>
  <c r="G1639" i="1"/>
  <c r="G1635" i="1"/>
  <c r="G1629" i="1"/>
  <c r="G1631" i="1"/>
  <c r="G1627" i="1"/>
  <c r="C1622" i="1"/>
  <c r="G1622" i="1" s="1"/>
  <c r="G1623" i="1"/>
  <c r="H1620" i="1"/>
  <c r="G1619" i="1"/>
  <c r="H1618" i="1"/>
  <c r="G1617" i="1"/>
  <c r="H1616" i="1"/>
  <c r="H1614" i="1"/>
  <c r="G1615" i="1"/>
  <c r="G1613" i="1"/>
  <c r="H1612" i="1"/>
  <c r="G1611" i="1"/>
  <c r="H1610" i="1"/>
  <c r="G1609" i="1"/>
  <c r="H1608" i="1"/>
  <c r="G1607" i="1"/>
  <c r="H1606" i="1"/>
  <c r="G1602" i="1"/>
  <c r="H1602" i="1"/>
  <c r="C1604" i="1"/>
  <c r="H1595" i="1"/>
  <c r="G1595" i="1"/>
  <c r="D6" i="8"/>
  <c r="C1583" i="1" s="1"/>
  <c r="H1536" i="1"/>
  <c r="H1535" i="1"/>
  <c r="H1534" i="1"/>
  <c r="H1533" i="1"/>
  <c r="H1532" i="1"/>
  <c r="H1531" i="1"/>
  <c r="H1530" i="1"/>
  <c r="H1529" i="1"/>
  <c r="H1528" i="1"/>
  <c r="H1525" i="1"/>
  <c r="H1526" i="1"/>
  <c r="H1527" i="1"/>
  <c r="H1524" i="1"/>
  <c r="H1523" i="1"/>
  <c r="H1522" i="1"/>
  <c r="H1521" i="1"/>
  <c r="H1520" i="1"/>
  <c r="H1518" i="1"/>
  <c r="H1519" i="1"/>
  <c r="H1517" i="1"/>
  <c r="H1516" i="1"/>
  <c r="H1514" i="1"/>
  <c r="H1515" i="1"/>
  <c r="H1513" i="1"/>
  <c r="E114" i="6"/>
  <c r="E141" i="6" s="1"/>
  <c r="H1511" i="1"/>
  <c r="H1512" i="1"/>
  <c r="H1509" i="1"/>
  <c r="H1508" i="1"/>
  <c r="H1507" i="1"/>
  <c r="H1506" i="1"/>
  <c r="H1505" i="1"/>
  <c r="H1503" i="1"/>
  <c r="H1504" i="1"/>
  <c r="F107" i="6"/>
  <c r="H1502" i="1"/>
  <c r="H1501" i="1"/>
  <c r="H1500" i="1"/>
  <c r="H1499" i="1"/>
  <c r="H1498" i="1"/>
  <c r="H1497" i="1"/>
  <c r="H1495" i="1"/>
  <c r="H1496" i="1"/>
  <c r="H1494" i="1"/>
  <c r="H1493" i="1"/>
  <c r="H1492" i="1"/>
  <c r="H1490" i="1"/>
  <c r="H1491" i="1"/>
  <c r="H1489" i="1"/>
  <c r="H1488" i="1"/>
  <c r="H1486" i="1"/>
  <c r="H1487" i="1"/>
  <c r="H1446" i="1"/>
  <c r="D1431" i="1"/>
  <c r="I28" i="3"/>
  <c r="D1439" i="1"/>
  <c r="H1439" i="1" s="1"/>
  <c r="H1430" i="1"/>
  <c r="H1429" i="1"/>
  <c r="H1428" i="1"/>
  <c r="H1427" i="1"/>
  <c r="H1426" i="1"/>
  <c r="H1424" i="1"/>
  <c r="H1425" i="1"/>
  <c r="H1423" i="1"/>
  <c r="H1422" i="1"/>
  <c r="H1421" i="1"/>
  <c r="H1420" i="1"/>
  <c r="H1418" i="1"/>
  <c r="H1419" i="1"/>
  <c r="H1417" i="1"/>
  <c r="H1416" i="1"/>
  <c r="H1415" i="1"/>
  <c r="H1414" i="1"/>
  <c r="H1413" i="1"/>
  <c r="H1412" i="1"/>
  <c r="H1411" i="1"/>
  <c r="H1409" i="1"/>
  <c r="H1410" i="1"/>
  <c r="H1408" i="1"/>
  <c r="H1406" i="1"/>
  <c r="H1407" i="1"/>
  <c r="H1405" i="1"/>
  <c r="H1404" i="1"/>
  <c r="H1402" i="1"/>
  <c r="H1403" i="1"/>
  <c r="E37" i="9"/>
  <c r="B37" i="9" s="1"/>
  <c r="H651" i="1"/>
  <c r="H1010" i="1"/>
  <c r="H1009" i="1"/>
  <c r="H1008" i="1"/>
  <c r="H1007" i="1"/>
  <c r="H1006" i="1"/>
  <c r="H1005" i="1"/>
  <c r="H1004" i="1"/>
  <c r="H1003" i="1"/>
  <c r="H1002" i="1"/>
  <c r="H1001" i="1"/>
  <c r="H1000" i="1"/>
  <c r="H999" i="1"/>
  <c r="H998" i="1"/>
  <c r="H997" i="1"/>
  <c r="H996" i="1"/>
  <c r="H995" i="1"/>
  <c r="H982" i="1"/>
  <c r="H981" i="1"/>
  <c r="H980" i="1"/>
  <c r="H979" i="1"/>
  <c r="H978" i="1"/>
  <c r="H977" i="1"/>
  <c r="H976" i="1"/>
  <c r="H975" i="1"/>
  <c r="H974" i="1"/>
  <c r="H973" i="1"/>
  <c r="H972" i="1"/>
  <c r="H971" i="1"/>
  <c r="H970" i="1"/>
  <c r="H969" i="1"/>
  <c r="H968" i="1"/>
  <c r="H967" i="1"/>
  <c r="H954" i="1"/>
  <c r="H953" i="1"/>
  <c r="H952" i="1"/>
  <c r="H951" i="1"/>
  <c r="H950" i="1"/>
  <c r="H949" i="1"/>
  <c r="H948" i="1"/>
  <c r="H947" i="1"/>
  <c r="H946" i="1"/>
  <c r="H945" i="1"/>
  <c r="H944" i="1"/>
  <c r="H943" i="1"/>
  <c r="H942" i="1"/>
  <c r="H930" i="1"/>
  <c r="H929" i="1"/>
  <c r="H928" i="1"/>
  <c r="H927" i="1"/>
  <c r="H925" i="1"/>
  <c r="H926" i="1"/>
  <c r="H924" i="1"/>
  <c r="H923" i="1"/>
  <c r="H922" i="1"/>
  <c r="H920" i="1"/>
  <c r="H921" i="1"/>
  <c r="H919" i="1"/>
  <c r="H918" i="1"/>
  <c r="H902" i="1"/>
  <c r="H901" i="1"/>
  <c r="H900" i="1"/>
  <c r="H899" i="1"/>
  <c r="H898" i="1"/>
  <c r="H897" i="1"/>
  <c r="H896" i="1"/>
  <c r="H895" i="1"/>
  <c r="H894" i="1"/>
  <c r="H893" i="1"/>
  <c r="H892" i="1"/>
  <c r="H889" i="1"/>
  <c r="H881" i="1"/>
  <c r="H875" i="1"/>
  <c r="H874" i="1"/>
  <c r="H873" i="1"/>
  <c r="H872" i="1"/>
  <c r="H871" i="1"/>
  <c r="H870" i="1"/>
  <c r="H869" i="1"/>
  <c r="H868" i="1"/>
  <c r="H867" i="1"/>
  <c r="H849" i="1"/>
  <c r="H848" i="1"/>
  <c r="H847" i="1"/>
  <c r="H846" i="1"/>
  <c r="H845" i="1"/>
  <c r="H844" i="1"/>
  <c r="H843" i="1"/>
  <c r="H842" i="1"/>
  <c r="H841" i="1"/>
  <c r="H840" i="1"/>
  <c r="H839" i="1"/>
  <c r="H838" i="1"/>
  <c r="H837" i="1"/>
  <c r="H836" i="1"/>
  <c r="H835" i="1"/>
  <c r="H834" i="1"/>
  <c r="H833" i="1"/>
  <c r="H832" i="1"/>
  <c r="H831" i="1"/>
  <c r="H830" i="1"/>
  <c r="H829" i="1"/>
  <c r="H828" i="1"/>
  <c r="H827" i="1"/>
  <c r="H826" i="1"/>
  <c r="H825" i="1"/>
  <c r="H824" i="1"/>
  <c r="H823" i="1"/>
  <c r="H822" i="1"/>
  <c r="H821" i="1"/>
  <c r="H820" i="1"/>
  <c r="H819" i="1"/>
  <c r="H818" i="1"/>
  <c r="H817" i="1"/>
  <c r="H816" i="1"/>
  <c r="H815" i="1"/>
  <c r="H814" i="1"/>
  <c r="H813" i="1"/>
  <c r="H812" i="1"/>
  <c r="H811" i="1"/>
  <c r="H810" i="1"/>
  <c r="H809" i="1"/>
  <c r="H808" i="1"/>
  <c r="H807" i="1"/>
  <c r="H806" i="1"/>
  <c r="E73" i="9"/>
  <c r="B73" i="9" s="1"/>
  <c r="H800" i="1"/>
  <c r="H773" i="1"/>
  <c r="H769" i="1"/>
  <c r="H768" i="1"/>
  <c r="H767" i="1"/>
  <c r="H766" i="1"/>
  <c r="H765" i="1"/>
  <c r="H764" i="1"/>
  <c r="H763" i="1"/>
  <c r="H762" i="1"/>
  <c r="H761" i="1"/>
  <c r="H760" i="1"/>
  <c r="H759" i="1"/>
  <c r="H758" i="1"/>
  <c r="H757" i="1"/>
  <c r="H756" i="1"/>
  <c r="H755" i="1"/>
  <c r="H754" i="1"/>
  <c r="H753" i="1"/>
  <c r="H752" i="1"/>
  <c r="H751" i="1"/>
  <c r="H750" i="1"/>
  <c r="H749" i="1"/>
  <c r="H748" i="1"/>
  <c r="H747" i="1"/>
  <c r="H746" i="1"/>
  <c r="H745" i="1"/>
  <c r="H744" i="1"/>
  <c r="H743" i="1"/>
  <c r="H742" i="1"/>
  <c r="H741" i="1"/>
  <c r="E57" i="9"/>
  <c r="B57" i="9" s="1"/>
  <c r="H729" i="1"/>
  <c r="H728" i="1"/>
  <c r="H727" i="1"/>
  <c r="H726" i="1"/>
  <c r="H725" i="1"/>
  <c r="H724" i="1"/>
  <c r="H723" i="1"/>
  <c r="H722" i="1"/>
  <c r="H721" i="1"/>
  <c r="H720" i="1"/>
  <c r="H719" i="1"/>
  <c r="H718" i="1"/>
  <c r="H717" i="1"/>
  <c r="E46" i="9"/>
  <c r="B46" i="9" s="1"/>
  <c r="H715" i="1"/>
  <c r="H714" i="1"/>
  <c r="H713" i="1"/>
  <c r="H712" i="1"/>
  <c r="H711" i="1"/>
  <c r="H710" i="1"/>
  <c r="H709" i="1"/>
  <c r="H708" i="1"/>
  <c r="H707" i="1"/>
  <c r="E42" i="9"/>
  <c r="B42" i="9" s="1"/>
  <c r="H673" i="1"/>
  <c r="H672" i="1"/>
  <c r="H671" i="1"/>
  <c r="E296" i="9"/>
  <c r="B296" i="9" s="1"/>
  <c r="H299" i="1"/>
  <c r="H252" i="1"/>
  <c r="H250" i="1"/>
  <c r="E230" i="4"/>
  <c r="D226" i="1" s="1"/>
  <c r="H636" i="1"/>
  <c r="H635" i="1"/>
  <c r="H632" i="1"/>
  <c r="H630" i="1"/>
  <c r="H631" i="1"/>
  <c r="H629" i="1"/>
  <c r="H627" i="1"/>
  <c r="H628" i="1"/>
  <c r="H626" i="1"/>
  <c r="H623" i="1"/>
  <c r="H624" i="1"/>
  <c r="H625" i="1"/>
  <c r="H622" i="1"/>
  <c r="H617" i="1"/>
  <c r="H615" i="1"/>
  <c r="H616" i="1"/>
  <c r="H614" i="1"/>
  <c r="H613" i="1"/>
  <c r="H610" i="1"/>
  <c r="H612" i="1"/>
  <c r="H606" i="1"/>
  <c r="H605" i="1"/>
  <c r="H603" i="1"/>
  <c r="H604" i="1"/>
  <c r="H595" i="1"/>
  <c r="H594" i="1"/>
  <c r="H591" i="1"/>
  <c r="H592" i="1"/>
  <c r="H593" i="1"/>
  <c r="H590" i="1"/>
  <c r="H588" i="1"/>
  <c r="H589" i="1"/>
  <c r="H587" i="1"/>
  <c r="H585" i="1"/>
  <c r="H586" i="1"/>
  <c r="H578" i="1"/>
  <c r="D583" i="1"/>
  <c r="H583" i="1" s="1"/>
  <c r="H575" i="1"/>
  <c r="H572" i="1"/>
  <c r="H569" i="1"/>
  <c r="H565" i="1"/>
  <c r="D566" i="1"/>
  <c r="H566" i="1" s="1"/>
  <c r="E535" i="4"/>
  <c r="D529" i="1" s="1"/>
  <c r="H562" i="1"/>
  <c r="H561" i="1"/>
  <c r="H560" i="1"/>
  <c r="H556" i="1"/>
  <c r="H559" i="1"/>
  <c r="H547" i="1"/>
  <c r="H546" i="1"/>
  <c r="H544" i="1"/>
  <c r="H545" i="1"/>
  <c r="H530" i="1"/>
  <c r="H543" i="1"/>
  <c r="H516" i="1"/>
  <c r="H526" i="1"/>
  <c r="H528" i="1"/>
  <c r="H512" i="1"/>
  <c r="H511" i="1"/>
  <c r="H510" i="1"/>
  <c r="H508" i="1"/>
  <c r="H509" i="1"/>
  <c r="H503" i="1"/>
  <c r="H507" i="1"/>
  <c r="H500" i="1"/>
  <c r="H499" i="1"/>
  <c r="H496" i="1"/>
  <c r="H498" i="1"/>
  <c r="H491" i="1"/>
  <c r="H492" i="1"/>
  <c r="H490" i="1"/>
  <c r="H489" i="1"/>
  <c r="D486" i="1"/>
  <c r="H486" i="1" s="1"/>
  <c r="E430" i="4"/>
  <c r="H485" i="1"/>
  <c r="H487" i="1"/>
  <c r="H484" i="1"/>
  <c r="H482" i="1"/>
  <c r="H483" i="1"/>
  <c r="H481" i="1"/>
  <c r="H479" i="1"/>
  <c r="H480" i="1"/>
  <c r="H478" i="1"/>
  <c r="H477" i="1"/>
  <c r="H476" i="1"/>
  <c r="H473" i="1"/>
  <c r="H474" i="1"/>
  <c r="H475" i="1"/>
  <c r="H472" i="1"/>
  <c r="H470" i="1"/>
  <c r="H471" i="1"/>
  <c r="H469" i="1"/>
  <c r="H467" i="1"/>
  <c r="H468" i="1"/>
  <c r="H466" i="1"/>
  <c r="H464" i="1"/>
  <c r="H465" i="1"/>
  <c r="H463" i="1"/>
  <c r="H460" i="1"/>
  <c r="H461" i="1"/>
  <c r="H462" i="1"/>
  <c r="H459" i="1"/>
  <c r="H458" i="1"/>
  <c r="H457" i="1"/>
  <c r="H453" i="1"/>
  <c r="H451" i="1"/>
  <c r="H446" i="1"/>
  <c r="H441" i="1"/>
  <c r="H439" i="1"/>
  <c r="H440" i="1"/>
  <c r="H438" i="1"/>
  <c r="H437" i="1"/>
  <c r="H434" i="1"/>
  <c r="D424" i="1"/>
  <c r="H431" i="1"/>
  <c r="H426" i="1"/>
  <c r="D425" i="1"/>
  <c r="H407" i="1"/>
  <c r="H400" i="1"/>
  <c r="H399" i="1"/>
  <c r="H398" i="1"/>
  <c r="H396" i="1"/>
  <c r="H397" i="1"/>
  <c r="H395" i="1"/>
  <c r="H393" i="1"/>
  <c r="H394" i="1"/>
  <c r="H392" i="1"/>
  <c r="H391" i="1"/>
  <c r="H390" i="1"/>
  <c r="H388" i="1"/>
  <c r="H389" i="1"/>
  <c r="H387" i="1"/>
  <c r="H386" i="1"/>
  <c r="H385" i="1"/>
  <c r="H383" i="1"/>
  <c r="H384" i="1"/>
  <c r="F388" i="4"/>
  <c r="H382" i="1"/>
  <c r="H381" i="1"/>
  <c r="H380" i="1"/>
  <c r="H379" i="1"/>
  <c r="H378" i="1"/>
  <c r="H377" i="1"/>
  <c r="H376" i="1"/>
  <c r="H374" i="1"/>
  <c r="H375" i="1"/>
  <c r="F379" i="4"/>
  <c r="H373" i="1"/>
  <c r="H372" i="1"/>
  <c r="H371" i="1"/>
  <c r="H368" i="1"/>
  <c r="H369" i="1"/>
  <c r="H370" i="1"/>
  <c r="H367" i="1"/>
  <c r="H366" i="1"/>
  <c r="H365" i="1"/>
  <c r="H364" i="1"/>
  <c r="H363" i="1"/>
  <c r="H361" i="1"/>
  <c r="H362" i="1"/>
  <c r="H360" i="1"/>
  <c r="H359" i="1"/>
  <c r="H356" i="1"/>
  <c r="H357" i="1"/>
  <c r="H358" i="1"/>
  <c r="H353" i="1"/>
  <c r="H350" i="1"/>
  <c r="H348" i="1"/>
  <c r="H347" i="1"/>
  <c r="H346" i="1"/>
  <c r="H344" i="1"/>
  <c r="H345" i="1"/>
  <c r="H343" i="1"/>
  <c r="H341" i="1"/>
  <c r="H342" i="1"/>
  <c r="H340" i="1"/>
  <c r="H339" i="1"/>
  <c r="H338" i="1"/>
  <c r="H336" i="1"/>
  <c r="H337" i="1"/>
  <c r="H335" i="1"/>
  <c r="H334" i="1"/>
  <c r="H333" i="1"/>
  <c r="H331" i="1"/>
  <c r="H332" i="1"/>
  <c r="H330" i="1"/>
  <c r="H329" i="1"/>
  <c r="H328" i="1"/>
  <c r="H327" i="1"/>
  <c r="H326" i="1"/>
  <c r="H325" i="1"/>
  <c r="H324" i="1"/>
  <c r="H322" i="1"/>
  <c r="H323" i="1"/>
  <c r="H321" i="1"/>
  <c r="H320" i="1"/>
  <c r="H319" i="1"/>
  <c r="H316" i="1"/>
  <c r="H317" i="1"/>
  <c r="H318" i="1"/>
  <c r="H315" i="1"/>
  <c r="H314" i="1"/>
  <c r="H313" i="1"/>
  <c r="H312" i="1"/>
  <c r="H311" i="1"/>
  <c r="H309" i="1"/>
  <c r="E309" i="4"/>
  <c r="H305" i="1"/>
  <c r="H306" i="1"/>
  <c r="H641" i="1"/>
  <c r="E648" i="4"/>
  <c r="D642" i="1" s="1"/>
  <c r="H642" i="1" s="1"/>
  <c r="H298" i="1"/>
  <c r="H421" i="1"/>
  <c r="H422" i="1"/>
  <c r="F648" i="4"/>
  <c r="H292" i="1"/>
  <c r="H291" i="1"/>
  <c r="H293" i="1"/>
  <c r="H294" i="1"/>
  <c r="H290" i="1"/>
  <c r="H289" i="1"/>
  <c r="H288" i="1"/>
  <c r="H285" i="1"/>
  <c r="H270" i="1"/>
  <c r="H268" i="1"/>
  <c r="H265" i="1"/>
  <c r="H267" i="1"/>
  <c r="E262" i="4"/>
  <c r="D258" i="1" s="1"/>
  <c r="H258" i="1" s="1"/>
  <c r="D259" i="1"/>
  <c r="H259" i="1" s="1"/>
  <c r="H246" i="1"/>
  <c r="H239" i="1"/>
  <c r="C238" i="1"/>
  <c r="H238" i="1" s="1"/>
  <c r="E74" i="9"/>
  <c r="B74" i="9" s="1"/>
  <c r="D230" i="4"/>
  <c r="H233" i="1"/>
  <c r="H234" i="1"/>
  <c r="H232" i="1"/>
  <c r="H230" i="1"/>
  <c r="H231" i="1"/>
  <c r="H229" i="1"/>
  <c r="H227" i="1"/>
  <c r="H228" i="1"/>
  <c r="H225" i="1"/>
  <c r="H224" i="1"/>
  <c r="H223" i="1"/>
  <c r="H221" i="1"/>
  <c r="H222" i="1"/>
  <c r="H220" i="1"/>
  <c r="H218" i="1"/>
  <c r="H219" i="1"/>
  <c r="F246" i="9"/>
  <c r="H212" i="1"/>
  <c r="E202" i="4"/>
  <c r="D198" i="1" s="1"/>
  <c r="H210" i="1"/>
  <c r="H209" i="1"/>
  <c r="H208" i="1"/>
  <c r="H207" i="1"/>
  <c r="H206" i="1"/>
  <c r="H198" i="1"/>
  <c r="H204" i="1"/>
  <c r="H205" i="1"/>
  <c r="H195" i="1"/>
  <c r="F244" i="9"/>
  <c r="B244" i="9" s="1"/>
  <c r="H194" i="1"/>
  <c r="H193" i="1"/>
  <c r="H192" i="1"/>
  <c r="F242" i="9"/>
  <c r="H190" i="1"/>
  <c r="H191" i="1"/>
  <c r="F194" i="4"/>
  <c r="H189" i="1"/>
  <c r="H188" i="1"/>
  <c r="H187" i="1"/>
  <c r="H185" i="1"/>
  <c r="H186" i="1"/>
  <c r="E164" i="4"/>
  <c r="D160" i="1" s="1"/>
  <c r="G160" i="1" s="1"/>
  <c r="H184" i="1"/>
  <c r="F240" i="9"/>
  <c r="F238" i="9"/>
  <c r="H166" i="1"/>
  <c r="F170" i="4"/>
  <c r="D161" i="1"/>
  <c r="H161" i="1" s="1"/>
  <c r="F165" i="4"/>
  <c r="H163" i="1"/>
  <c r="H162" i="1"/>
  <c r="H150" i="1"/>
  <c r="D149" i="1"/>
  <c r="F154" i="4"/>
  <c r="H130" i="1"/>
  <c r="D131" i="1"/>
  <c r="H131" i="1" s="1"/>
  <c r="F135" i="4"/>
  <c r="H120" i="1"/>
  <c r="H119" i="1"/>
  <c r="H118" i="1"/>
  <c r="H116" i="1"/>
  <c r="H117" i="1"/>
  <c r="E106" i="4"/>
  <c r="D102" i="1" s="1"/>
  <c r="H102" i="1" s="1"/>
  <c r="H115" i="1"/>
  <c r="H114" i="1"/>
  <c r="H113" i="1"/>
  <c r="H112" i="1"/>
  <c r="H111" i="1"/>
  <c r="H110" i="1"/>
  <c r="H108" i="1"/>
  <c r="H109" i="1"/>
  <c r="D103" i="1"/>
  <c r="H103" i="1" s="1"/>
  <c r="H94" i="1"/>
  <c r="F234" i="9"/>
  <c r="B234" i="9" s="1"/>
  <c r="E82" i="4"/>
  <c r="D78" i="1" s="1"/>
  <c r="H78" i="1" s="1"/>
  <c r="H89" i="1"/>
  <c r="F232" i="9"/>
  <c r="H87" i="1"/>
  <c r="H88" i="1"/>
  <c r="H86" i="1"/>
  <c r="H85" i="1"/>
  <c r="H84" i="1"/>
  <c r="H83" i="1"/>
  <c r="H82" i="1"/>
  <c r="H81" i="1"/>
  <c r="H79" i="1"/>
  <c r="H80" i="1"/>
  <c r="H77" i="1"/>
  <c r="H76" i="1"/>
  <c r="H75" i="1"/>
  <c r="H73" i="1"/>
  <c r="H74" i="1"/>
  <c r="H72" i="1"/>
  <c r="H70" i="1"/>
  <c r="H71" i="1"/>
  <c r="H69" i="1"/>
  <c r="H67" i="1"/>
  <c r="H68" i="1"/>
  <c r="D64" i="1"/>
  <c r="H64" i="1"/>
  <c r="H65" i="1"/>
  <c r="F68" i="4"/>
  <c r="H63" i="1"/>
  <c r="C60" i="1"/>
  <c r="G60" i="1" s="1"/>
  <c r="H62" i="1"/>
  <c r="H60" i="1"/>
  <c r="H61" i="1"/>
  <c r="H59" i="1"/>
  <c r="H57" i="1"/>
  <c r="H58" i="1"/>
  <c r="H56" i="1"/>
  <c r="H54" i="1"/>
  <c r="H49" i="1"/>
  <c r="H46" i="1"/>
  <c r="H44" i="1"/>
  <c r="H43" i="1"/>
  <c r="H42" i="1"/>
  <c r="H40" i="1"/>
  <c r="H41" i="1"/>
  <c r="H29" i="1"/>
  <c r="H28" i="1"/>
  <c r="H27" i="1"/>
  <c r="H25" i="1"/>
  <c r="H26" i="1"/>
  <c r="E7" i="4"/>
  <c r="H24" i="1"/>
  <c r="F230" i="9"/>
  <c r="B230" i="9" s="1"/>
  <c r="D19" i="1"/>
  <c r="H19" i="1" s="1"/>
  <c r="H21" i="1"/>
  <c r="H13" i="1"/>
  <c r="H4" i="1"/>
  <c r="F82" i="5"/>
  <c r="F19" i="5"/>
  <c r="E12" i="5"/>
  <c r="D1017" i="1" s="1"/>
  <c r="G1017" i="1" s="1"/>
  <c r="F45" i="5"/>
  <c r="F236" i="9"/>
  <c r="B236" i="9" s="1"/>
  <c r="E312" i="9"/>
  <c r="B312" i="9" s="1"/>
  <c r="E320" i="9"/>
  <c r="B320" i="9" s="1"/>
  <c r="E322" i="9"/>
  <c r="B322" i="9" s="1"/>
  <c r="E324" i="9"/>
  <c r="B324" i="9" s="1"/>
  <c r="E326" i="9"/>
  <c r="B326" i="9" s="1"/>
  <c r="H1400" i="1"/>
  <c r="H1399" i="1"/>
  <c r="H1398" i="1"/>
  <c r="H1397" i="1"/>
  <c r="H1396" i="1"/>
  <c r="H1395" i="1"/>
  <c r="H1394" i="1"/>
  <c r="H1393" i="1"/>
  <c r="H1392" i="1"/>
  <c r="H1391" i="1"/>
  <c r="H1390" i="1"/>
  <c r="H1389" i="1"/>
  <c r="H1388" i="1"/>
  <c r="H1387" i="1"/>
  <c r="H1386" i="1"/>
  <c r="H1385" i="1"/>
  <c r="H1384" i="1"/>
  <c r="E335" i="9"/>
  <c r="B335" i="9" s="1"/>
  <c r="H1351" i="1"/>
  <c r="H1350" i="1"/>
  <c r="H1349" i="1"/>
  <c r="H1348" i="1"/>
  <c r="H1347" i="1"/>
  <c r="H1346" i="1"/>
  <c r="H1345" i="1"/>
  <c r="H1344" i="1"/>
  <c r="H1343" i="1"/>
  <c r="H1342" i="1"/>
  <c r="H1341" i="1"/>
  <c r="H1340" i="1"/>
  <c r="H1339" i="1"/>
  <c r="H1338" i="1"/>
  <c r="H1337" i="1"/>
  <c r="H1336" i="1"/>
  <c r="H1335" i="1"/>
  <c r="H1334" i="1"/>
  <c r="H1333" i="1"/>
  <c r="H1332" i="1"/>
  <c r="H1331" i="1"/>
  <c r="H1330" i="1"/>
  <c r="H1329" i="1"/>
  <c r="H1328" i="1"/>
  <c r="H1327" i="1"/>
  <c r="H1326" i="1"/>
  <c r="H1325" i="1"/>
  <c r="H1324" i="1"/>
  <c r="H1323" i="1"/>
  <c r="H1322" i="1"/>
  <c r="H1321" i="1"/>
  <c r="H1320" i="1"/>
  <c r="H1319" i="1"/>
  <c r="H1318" i="1"/>
  <c r="H1317" i="1"/>
  <c r="H1316" i="1"/>
  <c r="H1315" i="1"/>
  <c r="H1314" i="1"/>
  <c r="H1313" i="1"/>
  <c r="H1312" i="1"/>
  <c r="H1311" i="1"/>
  <c r="E318" i="9"/>
  <c r="B318" i="9" s="1"/>
  <c r="H1310" i="1"/>
  <c r="H1309" i="1"/>
  <c r="H1308" i="1"/>
  <c r="H1307" i="1"/>
  <c r="H1306" i="1"/>
  <c r="H1305" i="1"/>
  <c r="H1304" i="1"/>
  <c r="H1303" i="1"/>
  <c r="H1300" i="1"/>
  <c r="H1301" i="1"/>
  <c r="H1302" i="1"/>
  <c r="H1299" i="1"/>
  <c r="H1298" i="1"/>
  <c r="H1297" i="1"/>
  <c r="H1296" i="1"/>
  <c r="C1295" i="1"/>
  <c r="H1295" i="1" s="1"/>
  <c r="H1294" i="1"/>
  <c r="H1293" i="1"/>
  <c r="H1292" i="1"/>
  <c r="H1291" i="1"/>
  <c r="H1290" i="1"/>
  <c r="H1289" i="1"/>
  <c r="H1288" i="1"/>
  <c r="H1287" i="1"/>
  <c r="H1286" i="1"/>
  <c r="H1285" i="1"/>
  <c r="H1284" i="1"/>
  <c r="H1283" i="1"/>
  <c r="H1281" i="1"/>
  <c r="H1282" i="1"/>
  <c r="H1280" i="1"/>
  <c r="H1278" i="1"/>
  <c r="H1279" i="1"/>
  <c r="H1277" i="1"/>
  <c r="H1276" i="1"/>
  <c r="H1275" i="1"/>
  <c r="H1274" i="1"/>
  <c r="H1273" i="1"/>
  <c r="H1272" i="1"/>
  <c r="H1271" i="1"/>
  <c r="H1270" i="1"/>
  <c r="H1268" i="1"/>
  <c r="H1269" i="1"/>
  <c r="H1267" i="1"/>
  <c r="H1266" i="1"/>
  <c r="H1264" i="1"/>
  <c r="H1265" i="1"/>
  <c r="H1263" i="1"/>
  <c r="H1262" i="1"/>
  <c r="H1259" i="1"/>
  <c r="H1260" i="1"/>
  <c r="H1261" i="1"/>
  <c r="H1258" i="1"/>
  <c r="H1256" i="1"/>
  <c r="H1257" i="1"/>
  <c r="H1254" i="1"/>
  <c r="H1252" i="1"/>
  <c r="H1253" i="1"/>
  <c r="H1251" i="1"/>
  <c r="H1250" i="1"/>
  <c r="H1249" i="1"/>
  <c r="H1248" i="1"/>
  <c r="H1241" i="1"/>
  <c r="H1232" i="1"/>
  <c r="D1223" i="1"/>
  <c r="H1223" i="1" s="1"/>
  <c r="D1224" i="1"/>
  <c r="H1224" i="1" s="1"/>
  <c r="H1215" i="1"/>
  <c r="H1211" i="1"/>
  <c r="D1207" i="1"/>
  <c r="H1207" i="1" s="1"/>
  <c r="D1208" i="1"/>
  <c r="H1208" i="1" s="1"/>
  <c r="D1201" i="1"/>
  <c r="H1201" i="1" s="1"/>
  <c r="E337" i="9"/>
  <c r="B337" i="9" s="1"/>
  <c r="H1190" i="1"/>
  <c r="H1185" i="1"/>
  <c r="D1182" i="1"/>
  <c r="H1182" i="1" s="1"/>
  <c r="H1176" i="1"/>
  <c r="H1170" i="1"/>
  <c r="H1171" i="1"/>
  <c r="H1169" i="1"/>
  <c r="H1168" i="1"/>
  <c r="H1167" i="1"/>
  <c r="H1166" i="1"/>
  <c r="H1165" i="1"/>
  <c r="H1164" i="1"/>
  <c r="H1163" i="1"/>
  <c r="H1162" i="1"/>
  <c r="H1161" i="1"/>
  <c r="H1160" i="1"/>
  <c r="H1159" i="1"/>
  <c r="H1158" i="1"/>
  <c r="H1157" i="1"/>
  <c r="H1155" i="1"/>
  <c r="H1156" i="1"/>
  <c r="H1154" i="1"/>
  <c r="H1153" i="1"/>
  <c r="H1148" i="1"/>
  <c r="H1140" i="1"/>
  <c r="H1141" i="1"/>
  <c r="H1132" i="1"/>
  <c r="H1124" i="1"/>
  <c r="H1125" i="1"/>
  <c r="H1112" i="1"/>
  <c r="H314" i="9"/>
  <c r="E314" i="9" s="1"/>
  <c r="B314" i="9" s="1"/>
  <c r="H1092" i="1"/>
  <c r="H1091" i="1"/>
  <c r="H1090" i="1"/>
  <c r="H1089" i="1"/>
  <c r="H1087" i="1"/>
  <c r="H1088" i="1"/>
  <c r="H1086" i="1"/>
  <c r="H1085" i="1"/>
  <c r="H1084" i="1"/>
  <c r="H1083" i="1"/>
  <c r="H1081" i="1"/>
  <c r="H1082" i="1"/>
  <c r="H1080" i="1"/>
  <c r="H1079" i="1"/>
  <c r="H1078" i="1"/>
  <c r="H1075" i="1"/>
  <c r="H1076" i="1"/>
  <c r="H1077" i="1"/>
  <c r="H1073" i="1"/>
  <c r="H1072" i="1"/>
  <c r="H1071" i="1"/>
  <c r="H1070" i="1"/>
  <c r="H1068" i="1"/>
  <c r="H1069" i="1"/>
  <c r="H1067" i="1"/>
  <c r="H1066" i="1"/>
  <c r="H1065" i="1"/>
  <c r="H1064" i="1"/>
  <c r="H1063" i="1"/>
  <c r="H1061" i="1"/>
  <c r="H1062" i="1"/>
  <c r="H1060" i="1"/>
  <c r="H1059" i="1"/>
  <c r="H1057" i="1"/>
  <c r="H1058" i="1"/>
  <c r="H1056" i="1"/>
  <c r="H1055" i="1"/>
  <c r="H1054" i="1"/>
  <c r="H1053" i="1"/>
  <c r="H1052" i="1"/>
  <c r="H1050" i="1"/>
  <c r="H1051" i="1"/>
  <c r="H1049" i="1"/>
  <c r="H1048" i="1"/>
  <c r="H1046" i="1"/>
  <c r="H1047" i="1"/>
  <c r="H1045" i="1"/>
  <c r="H1044" i="1"/>
  <c r="H1043" i="1"/>
  <c r="H1042" i="1"/>
  <c r="H1040" i="1"/>
  <c r="H1041" i="1"/>
  <c r="H1039" i="1"/>
  <c r="H1038" i="1"/>
  <c r="H1037" i="1"/>
  <c r="H1036" i="1"/>
  <c r="H1034" i="1"/>
  <c r="H1035" i="1"/>
  <c r="F29" i="5"/>
  <c r="H1033" i="1"/>
  <c r="H1032" i="1"/>
  <c r="H1031" i="1"/>
  <c r="H1030" i="1"/>
  <c r="H1029" i="1"/>
  <c r="H1028" i="1"/>
  <c r="H1027" i="1"/>
  <c r="H1026" i="1"/>
  <c r="H1024" i="1"/>
  <c r="H1025" i="1"/>
  <c r="H1023" i="1"/>
  <c r="H1022" i="1"/>
  <c r="H1021" i="1"/>
  <c r="H1020" i="1"/>
  <c r="H1017" i="1"/>
  <c r="H1018" i="1"/>
  <c r="H1019" i="1"/>
  <c r="F13" i="5"/>
  <c r="H1016" i="1"/>
  <c r="H1013" i="1"/>
  <c r="H1015" i="1"/>
  <c r="E31" i="9"/>
  <c r="B31" i="9" s="1"/>
  <c r="E36" i="9"/>
  <c r="B36" i="9" s="1"/>
  <c r="E311" i="9"/>
  <c r="B311" i="9" s="1"/>
  <c r="E329" i="9"/>
  <c r="B329" i="9" s="1"/>
  <c r="G5" i="1"/>
  <c r="G7" i="1"/>
  <c r="G9" i="1"/>
  <c r="G11" i="1"/>
  <c r="G13" i="1"/>
  <c r="G15" i="1"/>
  <c r="G17"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5" i="1"/>
  <c r="G107" i="1"/>
  <c r="G109" i="1"/>
  <c r="G111" i="1"/>
  <c r="G113" i="1"/>
  <c r="G115" i="1"/>
  <c r="G117" i="1"/>
  <c r="G119" i="1"/>
  <c r="G123" i="1"/>
  <c r="G125" i="1"/>
  <c r="G127" i="1"/>
  <c r="G129" i="1"/>
  <c r="G135" i="1"/>
  <c r="G139" i="1"/>
  <c r="G143" i="1"/>
  <c r="G147" i="1"/>
  <c r="G153" i="1"/>
  <c r="G157" i="1"/>
  <c r="G165" i="1"/>
  <c r="G169" i="1"/>
  <c r="G171" i="1"/>
  <c r="G177" i="1"/>
  <c r="G181" i="1"/>
  <c r="G183" i="1"/>
  <c r="G189" i="1"/>
  <c r="G193" i="1"/>
  <c r="G197" i="1"/>
  <c r="G201" i="1"/>
  <c r="G203" i="1"/>
  <c r="G209" i="1"/>
  <c r="G211" i="1"/>
  <c r="G215" i="1"/>
  <c r="G219" i="1"/>
  <c r="G223" i="1"/>
  <c r="G227" i="1"/>
  <c r="G229" i="1"/>
  <c r="G235" i="1"/>
  <c r="G239" i="1"/>
  <c r="G243" i="1"/>
  <c r="G247" i="1"/>
  <c r="G251" i="1"/>
  <c r="G263" i="1"/>
  <c r="G273" i="1"/>
  <c r="G277" i="1"/>
  <c r="G281" i="1"/>
  <c r="G285" i="1"/>
  <c r="G291" i="1"/>
  <c r="G293" i="1"/>
  <c r="G298" i="1"/>
  <c r="G302" i="1"/>
  <c r="G310" i="1"/>
  <c r="G314" i="1"/>
  <c r="G318" i="1"/>
  <c r="G322" i="1"/>
  <c r="G326" i="1"/>
  <c r="G328" i="1"/>
  <c r="G334" i="1"/>
  <c r="G336" i="1"/>
  <c r="G340" i="1"/>
  <c r="G344" i="1"/>
  <c r="G348" i="1"/>
  <c r="G354" i="1"/>
  <c r="G356" i="1"/>
  <c r="G360" i="1"/>
  <c r="G366" i="1"/>
  <c r="G370" i="1"/>
  <c r="G374" i="1"/>
  <c r="G378" i="1"/>
  <c r="G380" i="1"/>
  <c r="G384" i="1"/>
  <c r="G388" i="1"/>
  <c r="G392" i="1"/>
  <c r="G396" i="1"/>
  <c r="G400" i="1"/>
  <c r="G402" i="1"/>
  <c r="G408" i="1"/>
  <c r="G421" i="1"/>
  <c r="G423" i="1"/>
  <c r="G429" i="1"/>
  <c r="G433" i="1"/>
  <c r="G439" i="1"/>
  <c r="G441" i="1"/>
  <c r="G133" i="1"/>
  <c r="G137" i="1"/>
  <c r="G141" i="1"/>
  <c r="G145" i="1"/>
  <c r="G151" i="1"/>
  <c r="G155" i="1"/>
  <c r="G161" i="1"/>
  <c r="G163" i="1"/>
  <c r="G167" i="1"/>
  <c r="G173" i="1"/>
  <c r="G175" i="1"/>
  <c r="G179" i="1"/>
  <c r="G185" i="1"/>
  <c r="G187" i="1"/>
  <c r="G191" i="1"/>
  <c r="G195" i="1"/>
  <c r="G199" i="1"/>
  <c r="G205" i="1"/>
  <c r="G207" i="1"/>
  <c r="G213" i="1"/>
  <c r="G221" i="1"/>
  <c r="G225" i="1"/>
  <c r="G231" i="1"/>
  <c r="G233" i="1"/>
  <c r="G237" i="1"/>
  <c r="G241" i="1"/>
  <c r="G245" i="1"/>
  <c r="G249" i="1"/>
  <c r="G253" i="1"/>
  <c r="G255" i="1"/>
  <c r="G257" i="1"/>
  <c r="G261" i="1"/>
  <c r="G265" i="1"/>
  <c r="G267" i="1"/>
  <c r="G271" i="1"/>
  <c r="G275" i="1"/>
  <c r="G279" i="1"/>
  <c r="G283" i="1"/>
  <c r="G287" i="1"/>
  <c r="G289" i="1"/>
  <c r="G300" i="1"/>
  <c r="G308" i="1"/>
  <c r="G312" i="1"/>
  <c r="G316" i="1"/>
  <c r="G320" i="1"/>
  <c r="G324" i="1"/>
  <c r="G330" i="1"/>
  <c r="G332" i="1"/>
  <c r="G338" i="1"/>
  <c r="G342" i="1"/>
  <c r="G346" i="1"/>
  <c r="G350" i="1"/>
  <c r="G352" i="1"/>
  <c r="G358" i="1"/>
  <c r="G362" i="1"/>
  <c r="G364" i="1"/>
  <c r="G368" i="1"/>
  <c r="G372" i="1"/>
  <c r="G376" i="1"/>
  <c r="G382" i="1"/>
  <c r="G386" i="1"/>
  <c r="G390" i="1"/>
  <c r="G394" i="1"/>
  <c r="G398" i="1"/>
  <c r="G404" i="1"/>
  <c r="G406" i="1"/>
  <c r="G410" i="1"/>
  <c r="G415" i="1"/>
  <c r="G427" i="1"/>
  <c r="G431" i="1"/>
  <c r="G435" i="1"/>
  <c r="G437" i="1"/>
  <c r="G443" i="1"/>
  <c r="G445" i="1"/>
  <c r="G447" i="1"/>
  <c r="G449" i="1"/>
  <c r="G451" i="1"/>
  <c r="G455" i="1"/>
  <c r="G457" i="1"/>
  <c r="G459" i="1"/>
  <c r="G461" i="1"/>
  <c r="G463" i="1"/>
  <c r="G465" i="1"/>
  <c r="G467" i="1"/>
  <c r="G469" i="1"/>
  <c r="G471" i="1"/>
  <c r="G473" i="1"/>
  <c r="G475" i="1"/>
  <c r="G477" i="1"/>
  <c r="G479" i="1"/>
  <c r="G481" i="1"/>
  <c r="G483" i="1"/>
  <c r="G485" i="1"/>
  <c r="G487" i="1"/>
  <c r="G489" i="1"/>
  <c r="G491" i="1"/>
  <c r="G493" i="1"/>
  <c r="G495" i="1"/>
  <c r="G497" i="1"/>
  <c r="G499" i="1"/>
  <c r="H501" i="1"/>
  <c r="G501"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9" i="1"/>
  <c r="G301" i="1"/>
  <c r="G305" i="1"/>
  <c r="G307" i="1"/>
  <c r="G309" i="1"/>
  <c r="G311" i="1"/>
  <c r="G313" i="1"/>
  <c r="G315" i="1"/>
  <c r="G317" i="1"/>
  <c r="G319" i="1"/>
  <c r="G321" i="1"/>
  <c r="G323" i="1"/>
  <c r="G325" i="1"/>
  <c r="G327" i="1"/>
  <c r="G329" i="1"/>
  <c r="G331" i="1"/>
  <c r="G333" i="1"/>
  <c r="G335" i="1"/>
  <c r="G337" i="1"/>
  <c r="G339" i="1"/>
  <c r="G341" i="1"/>
  <c r="G343" i="1"/>
  <c r="G345" i="1"/>
  <c r="G347" i="1"/>
  <c r="G351" i="1"/>
  <c r="G353" i="1"/>
  <c r="G357" i="1"/>
  <c r="G359" i="1"/>
  <c r="G361" i="1"/>
  <c r="G363" i="1"/>
  <c r="G365" i="1"/>
  <c r="G367" i="1"/>
  <c r="G369" i="1"/>
  <c r="G371" i="1"/>
  <c r="G373" i="1"/>
  <c r="G375" i="1"/>
  <c r="G377" i="1"/>
  <c r="G379" i="1"/>
  <c r="G381" i="1"/>
  <c r="G383" i="1"/>
  <c r="G385" i="1"/>
  <c r="G387" i="1"/>
  <c r="G389" i="1"/>
  <c r="G391" i="1"/>
  <c r="G393" i="1"/>
  <c r="G395" i="1"/>
  <c r="G397" i="1"/>
  <c r="G399" i="1"/>
  <c r="G403" i="1"/>
  <c r="G405" i="1"/>
  <c r="G407" i="1"/>
  <c r="G409" i="1"/>
  <c r="G411"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8" i="1"/>
  <c r="G490" i="1"/>
  <c r="G492" i="1"/>
  <c r="G494" i="1"/>
  <c r="G496" i="1"/>
  <c r="G498" i="1"/>
  <c r="G500" i="1"/>
  <c r="G890" i="1"/>
  <c r="G891" i="1"/>
  <c r="G892" i="1"/>
  <c r="G893" i="1"/>
  <c r="G894" i="1"/>
  <c r="G895" i="1"/>
  <c r="G896" i="1"/>
  <c r="G897"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4" i="1"/>
  <c r="G988" i="1"/>
  <c r="G992" i="1"/>
  <c r="G996" i="1"/>
  <c r="G1000" i="1"/>
  <c r="G1004" i="1"/>
  <c r="G1008" i="1"/>
  <c r="G1015" i="1"/>
  <c r="G1019" i="1"/>
  <c r="G1023" i="1"/>
  <c r="G1027" i="1"/>
  <c r="G1031" i="1"/>
  <c r="G1035"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2" i="1"/>
  <c r="G986" i="1"/>
  <c r="G990" i="1"/>
  <c r="G994" i="1"/>
  <c r="G998" i="1"/>
  <c r="G1002" i="1"/>
  <c r="G1006" i="1"/>
  <c r="G1010" i="1"/>
  <c r="G1013" i="1"/>
  <c r="G1021" i="1"/>
  <c r="G1025" i="1"/>
  <c r="G1029" i="1"/>
  <c r="G1033" i="1"/>
  <c r="G1037" i="1"/>
  <c r="G981" i="1"/>
  <c r="G983" i="1"/>
  <c r="G985" i="1"/>
  <c r="G987" i="1"/>
  <c r="G989" i="1"/>
  <c r="G991" i="1"/>
  <c r="G993" i="1"/>
  <c r="G995" i="1"/>
  <c r="G997" i="1"/>
  <c r="G999" i="1"/>
  <c r="G1001" i="1"/>
  <c r="G1003" i="1"/>
  <c r="G1005" i="1"/>
  <c r="G1007" i="1"/>
  <c r="G1009"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7" i="1"/>
  <c r="G1259" i="1"/>
  <c r="G1261" i="1"/>
  <c r="G1263" i="1"/>
  <c r="G1265" i="1"/>
  <c r="G1267" i="1"/>
  <c r="G1269" i="1"/>
  <c r="G1271" i="1"/>
  <c r="G1273" i="1"/>
  <c r="G1275" i="1"/>
  <c r="G1277" i="1"/>
  <c r="G1279" i="1"/>
  <c r="G1281" i="1"/>
  <c r="G1283" i="1"/>
  <c r="G1285" i="1"/>
  <c r="G1287" i="1"/>
  <c r="G1289" i="1"/>
  <c r="G1291" i="1"/>
  <c r="G1293"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H1401" i="1"/>
  <c r="G1401" i="1"/>
  <c r="G1403" i="1"/>
  <c r="G1405" i="1"/>
  <c r="G1407" i="1"/>
  <c r="G1409" i="1"/>
  <c r="G1411" i="1"/>
  <c r="G1413" i="1"/>
  <c r="G1415" i="1"/>
  <c r="G1417" i="1"/>
  <c r="G1419" i="1"/>
  <c r="G1421" i="1"/>
  <c r="G1423" i="1"/>
  <c r="G1425" i="1"/>
  <c r="G1427" i="1"/>
  <c r="G1429" i="1"/>
  <c r="G1433" i="1"/>
  <c r="G1435" i="1"/>
  <c r="G1437" i="1"/>
  <c r="G1439"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H1440"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G1542" i="1"/>
  <c r="G1543" i="1"/>
  <c r="G1544" i="1"/>
  <c r="G1545" i="1"/>
  <c r="G1546" i="1"/>
  <c r="G1547" i="1"/>
  <c r="J1547" i="1"/>
  <c r="H1548" i="1"/>
  <c r="I1548" i="1" s="1"/>
  <c r="H1549" i="1"/>
  <c r="I1549" i="1" s="1"/>
  <c r="H1550" i="1"/>
  <c r="I1550" i="1" s="1"/>
  <c r="H1551" i="1"/>
  <c r="I1551" i="1" s="1"/>
  <c r="H1552" i="1"/>
  <c r="I1552" i="1" s="1"/>
  <c r="H1553" i="1"/>
  <c r="I1553" i="1" s="1"/>
  <c r="H1554" i="1"/>
  <c r="I1554" i="1" s="1"/>
  <c r="H1557" i="1"/>
  <c r="I1557" i="1" s="1"/>
  <c r="H1558" i="1"/>
  <c r="I1558" i="1" s="1"/>
  <c r="H1559" i="1"/>
  <c r="I1559" i="1" s="1"/>
  <c r="H1560" i="1"/>
  <c r="I1560" i="1" s="1"/>
  <c r="H1561" i="1"/>
  <c r="I1561" i="1" s="1"/>
  <c r="H1562" i="1"/>
  <c r="I1562" i="1" s="1"/>
  <c r="H1564" i="1"/>
  <c r="I1564" i="1" s="1"/>
  <c r="H1565" i="1"/>
  <c r="I1565" i="1" s="1"/>
  <c r="H1566" i="1"/>
  <c r="I1566" i="1" s="1"/>
  <c r="H1567" i="1"/>
  <c r="I1567" i="1" s="1"/>
  <c r="H1568" i="1"/>
  <c r="I1568" i="1" s="1"/>
  <c r="H1569" i="1"/>
  <c r="I1569" i="1" s="1"/>
  <c r="H1570" i="1"/>
  <c r="I1570" i="1" s="1"/>
  <c r="H1573" i="1"/>
  <c r="I1573" i="1" s="1"/>
  <c r="H1574" i="1"/>
  <c r="I1574" i="1" s="1"/>
  <c r="H1575" i="1"/>
  <c r="I1575" i="1" s="1"/>
  <c r="H1576" i="1"/>
  <c r="I1576" i="1" s="1"/>
  <c r="F536" i="4"/>
  <c r="D535" i="4"/>
  <c r="H22" i="3"/>
  <c r="E251" i="5"/>
  <c r="F274" i="5"/>
  <c r="D251" i="5"/>
  <c r="H1541" i="1"/>
  <c r="H1542" i="1"/>
  <c r="H1543" i="1"/>
  <c r="H1544" i="1"/>
  <c r="H1545" i="1"/>
  <c r="H1546" i="1"/>
  <c r="J1578" i="1"/>
  <c r="H1578" i="1"/>
  <c r="G1578" i="1"/>
  <c r="J1579" i="1"/>
  <c r="H1579" i="1"/>
  <c r="G1579" i="1"/>
  <c r="J1580" i="1"/>
  <c r="H1580" i="1"/>
  <c r="G1580" i="1"/>
  <c r="I1580" i="1" s="1"/>
  <c r="J1581" i="1"/>
  <c r="H1581" i="1"/>
  <c r="G1581" i="1"/>
  <c r="G1582" i="1"/>
  <c r="H162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G336" i="9"/>
  <c r="E336" i="9" s="1"/>
  <c r="B336" i="9" s="1"/>
  <c r="F178" i="5"/>
  <c r="D177" i="5"/>
  <c r="I27" i="3"/>
  <c r="D7" i="4"/>
  <c r="D43" i="4"/>
  <c r="D49" i="4"/>
  <c r="D125" i="4"/>
  <c r="D153" i="4"/>
  <c r="D221" i="4"/>
  <c r="D273" i="4"/>
  <c r="D354" i="4"/>
  <c r="D308" i="4" s="1"/>
  <c r="D406" i="4"/>
  <c r="D360" i="4" s="1"/>
  <c r="F426" i="4"/>
  <c r="D431" i="4"/>
  <c r="F467" i="4"/>
  <c r="F523" i="4"/>
  <c r="F537" i="4"/>
  <c r="F585" i="4"/>
  <c r="F607" i="4"/>
  <c r="F8" i="5"/>
  <c r="F70" i="5"/>
  <c r="F120" i="5"/>
  <c r="F136" i="5"/>
  <c r="G315" i="9"/>
  <c r="G316" i="9"/>
  <c r="F150" i="5"/>
  <c r="F181" i="5"/>
  <c r="F197" i="5"/>
  <c r="E338" i="9"/>
  <c r="B338" i="9" s="1"/>
  <c r="F203" i="5"/>
  <c r="E339" i="9"/>
  <c r="B339" i="9" s="1"/>
  <c r="F219" i="5"/>
  <c r="F277" i="5"/>
  <c r="F297" i="5"/>
  <c r="F5" i="6"/>
  <c r="D35" i="6"/>
  <c r="D89" i="6"/>
  <c r="F427" i="4"/>
  <c r="E88" i="5"/>
  <c r="D1093" i="1" s="1"/>
  <c r="G1093" i="1" s="1"/>
  <c r="F89" i="5"/>
  <c r="D147" i="5"/>
  <c r="H316" i="9"/>
  <c r="H315" i="9"/>
  <c r="E177" i="5"/>
  <c r="F115" i="6"/>
  <c r="D141" i="6"/>
  <c r="D44" i="8"/>
  <c r="H310" i="9"/>
  <c r="G309" i="9"/>
  <c r="H308" i="9"/>
  <c r="E308" i="9" s="1"/>
  <c r="B308" i="9" s="1"/>
  <c r="G302" i="9"/>
  <c r="E302" i="9" s="1"/>
  <c r="B302" i="9" s="1"/>
  <c r="G301" i="9"/>
  <c r="E301" i="9" s="1"/>
  <c r="B301" i="9" s="1"/>
  <c r="G300" i="9"/>
  <c r="E300" i="9" s="1"/>
  <c r="B300" i="9" s="1"/>
  <c r="G310"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309" i="9"/>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80" i="9"/>
  <c r="G179" i="9"/>
  <c r="G178" i="9"/>
  <c r="E178" i="9" s="1"/>
  <c r="B178" i="9" s="1"/>
  <c r="G177" i="9"/>
  <c r="E177" i="9" s="1"/>
  <c r="B177" i="9" s="1"/>
  <c r="G176" i="9"/>
  <c r="E176" i="9" s="1"/>
  <c r="B176" i="9" s="1"/>
  <c r="G180" i="9"/>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179" i="9"/>
  <c r="I10" i="9"/>
  <c r="G346" i="9"/>
  <c r="E346" i="9" s="1"/>
  <c r="B232" i="9"/>
  <c r="B238" i="9"/>
  <c r="B240" i="9"/>
  <c r="B242" i="9"/>
  <c r="B246" i="9"/>
  <c r="B248" i="9"/>
  <c r="B250" i="9"/>
  <c r="B252" i="9"/>
  <c r="B254" i="9"/>
  <c r="B256" i="9"/>
  <c r="B258" i="9"/>
  <c r="B260" i="9"/>
  <c r="B262" i="9"/>
  <c r="B264" i="9"/>
  <c r="B266" i="9"/>
  <c r="B268" i="9"/>
  <c r="B270" i="9"/>
  <c r="B272" i="9"/>
  <c r="B274" i="9"/>
  <c r="B276" i="9"/>
  <c r="B278" i="9"/>
  <c r="B280" i="9"/>
  <c r="B283" i="9"/>
  <c r="B285" i="9"/>
  <c r="B287" i="9"/>
  <c r="B289" i="9"/>
  <c r="B291" i="9"/>
  <c r="E310" i="9" l="1"/>
  <c r="B310" i="9" s="1"/>
  <c r="I1578" i="1"/>
  <c r="H1571" i="1"/>
  <c r="G1604" i="1"/>
  <c r="H1604" i="1"/>
  <c r="H1583" i="1"/>
  <c r="G1583" i="1"/>
  <c r="I30" i="3"/>
  <c r="D1510" i="1"/>
  <c r="F228" i="9"/>
  <c r="B228" i="9" s="1"/>
  <c r="G642" i="1"/>
  <c r="E639" i="4"/>
  <c r="D633" i="1" s="1"/>
  <c r="E640" i="4"/>
  <c r="D634" i="1" s="1"/>
  <c r="G486" i="1"/>
  <c r="E308" i="4"/>
  <c r="D304" i="1"/>
  <c r="G259" i="1"/>
  <c r="F230" i="4"/>
  <c r="C226" i="1"/>
  <c r="H160" i="1"/>
  <c r="E152" i="4"/>
  <c r="D148" i="1" s="1"/>
  <c r="F164" i="4"/>
  <c r="I18" i="3"/>
  <c r="G131" i="1"/>
  <c r="G102" i="1"/>
  <c r="F106" i="4"/>
  <c r="G103" i="1"/>
  <c r="G78" i="1"/>
  <c r="E6" i="4"/>
  <c r="D2" i="1" s="1"/>
  <c r="D3" i="1"/>
  <c r="G19" i="1"/>
  <c r="E7" i="5"/>
  <c r="D1012" i="1" s="1"/>
  <c r="F12" i="5"/>
  <c r="G1295" i="1"/>
  <c r="G1207" i="1"/>
  <c r="G1182" i="1"/>
  <c r="D418" i="4"/>
  <c r="F360" i="4"/>
  <c r="C355" i="1"/>
  <c r="D417" i="4"/>
  <c r="F308" i="4"/>
  <c r="C303" i="1"/>
  <c r="B346" i="9"/>
  <c r="E345" i="9"/>
  <c r="I10" i="3" s="1"/>
  <c r="E180" i="9"/>
  <c r="B180" i="9" s="1"/>
  <c r="E179" i="9"/>
  <c r="B179" i="9" s="1"/>
  <c r="E309" i="9"/>
  <c r="B309" i="9" s="1"/>
  <c r="K1481" i="9"/>
  <c r="G344" i="9"/>
  <c r="E344" i="9" s="1"/>
  <c r="B344" i="9" s="1"/>
  <c r="C1621" i="1"/>
  <c r="I39" i="3"/>
  <c r="H31" i="3"/>
  <c r="F141" i="6"/>
  <c r="C1537" i="1"/>
  <c r="E176" i="5"/>
  <c r="D1180" i="1" s="1"/>
  <c r="I24" i="3"/>
  <c r="D1181" i="1"/>
  <c r="H28" i="3"/>
  <c r="F35" i="6"/>
  <c r="C1431" i="1"/>
  <c r="G348" i="9"/>
  <c r="E348" i="9" s="1"/>
  <c r="E316" i="9"/>
  <c r="B316" i="9" s="1"/>
  <c r="F221" i="4"/>
  <c r="C217" i="1"/>
  <c r="F125" i="4"/>
  <c r="C121" i="1"/>
  <c r="F43" i="4"/>
  <c r="C39" i="1"/>
  <c r="H19" i="9"/>
  <c r="E19" i="9" s="1"/>
  <c r="B19" i="9" s="1"/>
  <c r="I31" i="3"/>
  <c r="D1537" i="1"/>
  <c r="E69" i="5"/>
  <c r="I1546" i="1"/>
  <c r="I1544" i="1"/>
  <c r="I1542" i="1"/>
  <c r="H1093" i="1"/>
  <c r="B207" i="9"/>
  <c r="G343" i="9"/>
  <c r="E343" i="9" s="1"/>
  <c r="F147" i="5"/>
  <c r="C1152" i="1"/>
  <c r="F89" i="6"/>
  <c r="C1485" i="1"/>
  <c r="E315" i="9"/>
  <c r="B315" i="9" s="1"/>
  <c r="D430" i="4"/>
  <c r="F431" i="4"/>
  <c r="C425" i="1"/>
  <c r="F406" i="4"/>
  <c r="C401" i="1"/>
  <c r="F354" i="4"/>
  <c r="C349" i="1"/>
  <c r="F273" i="4"/>
  <c r="C269" i="1"/>
  <c r="H24" i="9"/>
  <c r="D152" i="4"/>
  <c r="G24" i="9"/>
  <c r="E24" i="9" s="1"/>
  <c r="F153" i="4"/>
  <c r="C149" i="1"/>
  <c r="F49" i="4"/>
  <c r="C45" i="1"/>
  <c r="D6" i="4"/>
  <c r="F7" i="4"/>
  <c r="C3" i="1"/>
  <c r="D176" i="5"/>
  <c r="H24" i="3"/>
  <c r="F177" i="5"/>
  <c r="C1181" i="1"/>
  <c r="D69" i="5"/>
  <c r="I1581" i="1"/>
  <c r="I1579" i="1"/>
  <c r="H25" i="3"/>
  <c r="F251" i="5"/>
  <c r="C1255" i="1"/>
  <c r="I25" i="3"/>
  <c r="D1255" i="1"/>
  <c r="D640" i="4"/>
  <c r="F535" i="4"/>
  <c r="C529" i="1"/>
  <c r="I1545" i="1"/>
  <c r="I1543" i="1"/>
  <c r="I1541" i="1"/>
  <c r="G1510" i="1" l="1"/>
  <c r="H1510" i="1"/>
  <c r="E417" i="4"/>
  <c r="D412" i="1" s="1"/>
  <c r="D303" i="1"/>
  <c r="G303" i="1" s="1"/>
  <c r="E418" i="4"/>
  <c r="D413" i="1" s="1"/>
  <c r="G304" i="1"/>
  <c r="H304" i="1"/>
  <c r="H226" i="1"/>
  <c r="G226" i="1"/>
  <c r="E299" i="4"/>
  <c r="E423" i="4" s="1"/>
  <c r="H20" i="9" s="1"/>
  <c r="E422" i="4"/>
  <c r="I17" i="3"/>
  <c r="D417" i="1"/>
  <c r="F7" i="5"/>
  <c r="H1012" i="1"/>
  <c r="G1012" i="1"/>
  <c r="I22" i="3"/>
  <c r="H529" i="1"/>
  <c r="G529" i="1"/>
  <c r="F640" i="4"/>
  <c r="C634" i="1"/>
  <c r="H1181" i="1"/>
  <c r="G1181" i="1"/>
  <c r="H3" i="1"/>
  <c r="G3" i="1"/>
  <c r="F6" i="4"/>
  <c r="H17" i="3"/>
  <c r="D422" i="4"/>
  <c r="C2" i="1"/>
  <c r="F152" i="4"/>
  <c r="H18" i="3"/>
  <c r="D299" i="4"/>
  <c r="D300" i="4" s="1"/>
  <c r="C148" i="1"/>
  <c r="H269" i="1"/>
  <c r="G269" i="1"/>
  <c r="H349" i="1"/>
  <c r="G349" i="1"/>
  <c r="H401" i="1"/>
  <c r="G401" i="1"/>
  <c r="H425" i="1"/>
  <c r="G425" i="1"/>
  <c r="F430" i="4"/>
  <c r="D639" i="4"/>
  <c r="C424" i="1"/>
  <c r="H1485" i="1"/>
  <c r="G1485" i="1"/>
  <c r="H1152" i="1"/>
  <c r="G1152" i="1"/>
  <c r="B343" i="9"/>
  <c r="E342" i="9"/>
  <c r="I23" i="3"/>
  <c r="D1074" i="1"/>
  <c r="E6" i="5"/>
  <c r="H39" i="1"/>
  <c r="G39" i="1"/>
  <c r="H121" i="1"/>
  <c r="G121" i="1"/>
  <c r="H217" i="1"/>
  <c r="G217" i="1"/>
  <c r="H1431" i="1"/>
  <c r="G1431" i="1"/>
  <c r="H9" i="3"/>
  <c r="H1537" i="1"/>
  <c r="G1537" i="1"/>
  <c r="H1621" i="1"/>
  <c r="G1621" i="1"/>
  <c r="H11" i="3"/>
  <c r="H303" i="1"/>
  <c r="F417" i="4"/>
  <c r="C412" i="1"/>
  <c r="H1255" i="1"/>
  <c r="G1255" i="1"/>
  <c r="F69" i="5"/>
  <c r="H23" i="3"/>
  <c r="C1074" i="1"/>
  <c r="D6" i="5"/>
  <c r="F176" i="5"/>
  <c r="C1180" i="1"/>
  <c r="H45" i="1"/>
  <c r="G45" i="1"/>
  <c r="H149" i="1"/>
  <c r="G149" i="1"/>
  <c r="B24" i="9"/>
  <c r="B348" i="9"/>
  <c r="E347" i="9"/>
  <c r="H355" i="1"/>
  <c r="G355" i="1"/>
  <c r="C413" i="1"/>
  <c r="F418" i="4" l="1"/>
  <c r="D418" i="1"/>
  <c r="E644" i="4"/>
  <c r="D638" i="1" s="1"/>
  <c r="E301" i="4"/>
  <c r="D297" i="1" s="1"/>
  <c r="E425" i="4"/>
  <c r="D420" i="1" s="1"/>
  <c r="E300" i="4"/>
  <c r="D296" i="1" s="1"/>
  <c r="D295" i="1"/>
  <c r="E424" i="4"/>
  <c r="D419" i="1" s="1"/>
  <c r="E643" i="4"/>
  <c r="D637" i="1" s="1"/>
  <c r="H413" i="1"/>
  <c r="G413" i="1"/>
  <c r="H1180" i="1"/>
  <c r="G1180" i="1"/>
  <c r="G306" i="9"/>
  <c r="E306" i="9" s="1"/>
  <c r="B306" i="9" s="1"/>
  <c r="G299" i="9"/>
  <c r="F6" i="5"/>
  <c r="C1011" i="1"/>
  <c r="H412" i="1"/>
  <c r="G412" i="1"/>
  <c r="N3" i="9"/>
  <c r="I11" i="3"/>
  <c r="H299" i="9"/>
  <c r="D1011" i="1"/>
  <c r="F639" i="4"/>
  <c r="C633" i="1"/>
  <c r="H148" i="1"/>
  <c r="G148" i="1"/>
  <c r="H2" i="1"/>
  <c r="G2" i="1"/>
  <c r="F300" i="4"/>
  <c r="C296" i="1"/>
  <c r="H634" i="1"/>
  <c r="G634" i="1"/>
  <c r="H1074" i="1"/>
  <c r="G1074" i="1"/>
  <c r="K3" i="9"/>
  <c r="I9" i="3"/>
  <c r="H424" i="1"/>
  <c r="G424" i="1"/>
  <c r="D423" i="4"/>
  <c r="D301" i="4"/>
  <c r="F299" i="4"/>
  <c r="C295" i="1"/>
  <c r="D643" i="4"/>
  <c r="F422" i="4"/>
  <c r="C417" i="1"/>
  <c r="E645" i="4" l="1"/>
  <c r="D639" i="1" s="1"/>
  <c r="E646" i="4"/>
  <c r="F643" i="4"/>
  <c r="C637" i="1"/>
  <c r="D644" i="4"/>
  <c r="D425" i="4"/>
  <c r="F423" i="4"/>
  <c r="C418" i="1"/>
  <c r="G20" i="9"/>
  <c r="E20" i="9" s="1"/>
  <c r="B20" i="9" s="1"/>
  <c r="H296" i="1"/>
  <c r="G296" i="1"/>
  <c r="H417" i="1"/>
  <c r="G417" i="1"/>
  <c r="D424" i="4"/>
  <c r="H295" i="1"/>
  <c r="G295" i="1"/>
  <c r="F301" i="4"/>
  <c r="C297" i="1"/>
  <c r="H633" i="1"/>
  <c r="G633" i="1"/>
  <c r="H8" i="3"/>
  <c r="H1011" i="1"/>
  <c r="G1011" i="1"/>
  <c r="E299" i="9"/>
  <c r="E650" i="4" l="1"/>
  <c r="I20" i="3" s="1"/>
  <c r="E649" i="4"/>
  <c r="I19" i="3" s="1"/>
  <c r="D640" i="1"/>
  <c r="M3" i="9"/>
  <c r="D646" i="4"/>
  <c r="F644" i="4"/>
  <c r="C638" i="1"/>
  <c r="B299" i="9"/>
  <c r="H297" i="1"/>
  <c r="G297" i="1"/>
  <c r="F424" i="4"/>
  <c r="C419" i="1"/>
  <c r="H418" i="1"/>
  <c r="G418" i="1"/>
  <c r="F425" i="4"/>
  <c r="C420" i="1"/>
  <c r="H637" i="1"/>
  <c r="G637" i="1"/>
  <c r="D645" i="4"/>
  <c r="D644" i="1" l="1"/>
  <c r="D643" i="1"/>
  <c r="D649" i="4"/>
  <c r="F645" i="4"/>
  <c r="C639" i="1"/>
  <c r="H419" i="1"/>
  <c r="G419" i="1"/>
  <c r="H420" i="1"/>
  <c r="G420" i="1"/>
  <c r="H638" i="1"/>
  <c r="G638" i="1"/>
  <c r="D650" i="4"/>
  <c r="F646" i="4"/>
  <c r="C640" i="1"/>
  <c r="H334" i="9"/>
  <c r="G334" i="9"/>
  <c r="E334" i="9" l="1"/>
  <c r="B334" i="9" s="1"/>
  <c r="F650" i="4"/>
  <c r="H20" i="3"/>
  <c r="C644" i="1"/>
  <c r="H640" i="1"/>
  <c r="G640" i="1"/>
  <c r="G297" i="9"/>
  <c r="E297" i="9" s="1"/>
  <c r="B297" i="9" s="1"/>
  <c r="H639" i="1"/>
  <c r="G639" i="1"/>
  <c r="H19" i="3"/>
  <c r="F649" i="4"/>
  <c r="C643" i="1"/>
  <c r="H7" i="3" s="1"/>
  <c r="E298" i="9" l="1"/>
  <c r="I8" i="3" s="1"/>
  <c r="H643" i="1"/>
  <c r="G643" i="1"/>
  <c r="H644" i="1"/>
  <c r="G644" i="1"/>
  <c r="J3" i="9"/>
  <c r="G295" i="9" l="1"/>
  <c r="H295" i="9"/>
  <c r="L293" i="9"/>
  <c r="F293" i="9" s="1"/>
  <c r="H18" i="9"/>
  <c r="G17" i="9"/>
  <c r="L16" i="9"/>
  <c r="H15" i="9"/>
  <c r="H22" i="9"/>
  <c r="H21" i="9"/>
  <c r="G18" i="9"/>
  <c r="E18" i="9" s="1"/>
  <c r="B18" i="9" s="1"/>
  <c r="I17" i="9"/>
  <c r="G16" i="9"/>
  <c r="M15" i="9"/>
  <c r="K6" i="9"/>
  <c r="I8" i="9"/>
  <c r="J11" i="9"/>
  <c r="I13" i="9"/>
  <c r="J10" i="9"/>
  <c r="I9" i="9"/>
  <c r="J6" i="9"/>
  <c r="I5" i="9"/>
  <c r="K8" i="9"/>
  <c r="J13" i="9"/>
  <c r="G15" i="9"/>
  <c r="H16" i="9"/>
  <c r="H17" i="9"/>
  <c r="G22" i="9"/>
  <c r="J7" i="9"/>
  <c r="K10" i="9"/>
  <c r="I12" i="9"/>
  <c r="K13" i="9"/>
  <c r="J12" i="9"/>
  <c r="I11" i="9"/>
  <c r="K9" i="9"/>
  <c r="J8" i="9"/>
  <c r="I7" i="9"/>
  <c r="K5" i="9"/>
  <c r="I6" i="9"/>
  <c r="E6" i="9" s="1"/>
  <c r="B6" i="9" s="1"/>
  <c r="J9" i="9"/>
  <c r="K12" i="9"/>
  <c r="L15" i="9"/>
  <c r="F15" i="9" s="1"/>
  <c r="M16" i="9"/>
  <c r="J17" i="9"/>
  <c r="G21" i="9"/>
  <c r="K11" i="9"/>
  <c r="K7" i="9"/>
  <c r="J5" i="9"/>
  <c r="E295" i="9" l="1"/>
  <c r="E23" i="9" s="1"/>
  <c r="I7" i="3" s="1"/>
  <c r="E21" i="9"/>
  <c r="B21" i="9" s="1"/>
  <c r="E15" i="9"/>
  <c r="E22" i="9"/>
  <c r="B22" i="9" s="1"/>
  <c r="E7" i="9"/>
  <c r="B7" i="9" s="1"/>
  <c r="E12" i="9"/>
  <c r="B12" i="9" s="1"/>
  <c r="B15" i="9"/>
  <c r="E10" i="9"/>
  <c r="B10" i="9" s="1"/>
  <c r="E16" i="9"/>
  <c r="F16" i="9"/>
  <c r="F14" i="9" s="1"/>
  <c r="E11" i="9"/>
  <c r="B11" i="9" s="1"/>
  <c r="E5" i="9"/>
  <c r="E9" i="9"/>
  <c r="B9" i="9" s="1"/>
  <c r="E13" i="9"/>
  <c r="B13" i="9" s="1"/>
  <c r="E8" i="9"/>
  <c r="B8" i="9" s="1"/>
  <c r="E17" i="9"/>
  <c r="B17" i="9" s="1"/>
  <c r="B293" i="9"/>
  <c r="F23" i="9"/>
  <c r="B295" i="9"/>
  <c r="F3" i="9" l="1"/>
  <c r="B5" i="9"/>
  <c r="E4" i="9"/>
  <c r="B16" i="9"/>
  <c r="E14" i="9"/>
  <c r="I13" i="3" s="1"/>
  <c r="E3" i="9" l="1"/>
</calcChain>
</file>

<file path=xl/sharedStrings.xml><?xml version="1.0" encoding="utf-8"?>
<sst xmlns="http://schemas.openxmlformats.org/spreadsheetml/2006/main" count="4733" uniqueCount="3657">
  <si>
    <t>Obveznik:</t>
  </si>
  <si>
    <t>38518 - DOM KULTURE KRISTALNA KOCKA VEDRINE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</si>
  <si>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</si>
  <si>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</si>
  <si>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</si>
  <si>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</si>
  <si>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</si>
  <si>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</si>
  <si>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</si>
  <si>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</si>
  <si>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</si>
  <si>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</si>
  <si>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</si>
  <si>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</si>
  <si>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</si>
  <si>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</si>
  <si>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</si>
  <si>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</si>
  <si>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</si>
  <si>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</si>
  <si>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</si>
  <si>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</si>
  <si>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</si>
  <si>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</si>
  <si>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</si>
  <si>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</si>
  <si>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</si>
  <si>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</si>
  <si>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</si>
  <si>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</si>
  <si>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</si>
  <si>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</si>
  <si>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</si>
  <si>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</si>
  <si>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</si>
  <si>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</si>
  <si>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</si>
  <si>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</si>
  <si>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</si>
  <si>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</si>
  <si>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</si>
  <si>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</si>
  <si>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</si>
  <si>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</si>
  <si>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</si>
  <si>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</si>
  <si>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</si>
  <si>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</si>
  <si>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</si>
  <si>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</si>
  <si>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</si>
  <si>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</si>
  <si>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</si>
  <si>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</si>
  <si>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</si>
  <si>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</si>
  <si>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</si>
  <si>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</si>
  <si>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</si>
  <si>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</si>
  <si>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</si>
  <si>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</si>
  <si>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</si>
  <si>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</si>
  <si>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</si>
  <si>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</si>
  <si>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</si>
  <si>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</si>
  <si>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</si>
  <si>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</si>
  <si>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</si>
  <si>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</si>
  <si>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</si>
  <si>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</si>
  <si>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</si>
  <si>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</si>
  <si>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</si>
  <si>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</si>
  <si>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</si>
  <si>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</si>
  <si>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</si>
  <si>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</si>
  <si>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</si>
  <si>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</si>
  <si>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</si>
  <si>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</si>
  <si>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</si>
  <si>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</si>
  <si>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</si>
  <si>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</si>
  <si>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</si>
  <si>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</si>
  <si>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</si>
  <si>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</si>
  <si>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</si>
  <si>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</si>
  <si>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</si>
  <si>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</si>
  <si>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</si>
  <si>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</si>
  <si>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</si>
  <si>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</si>
  <si>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</si>
  <si>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</si>
  <si>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</si>
  <si>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</si>
  <si>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</si>
  <si>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</si>
  <si>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</si>
  <si>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</si>
  <si>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</si>
  <si>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</si>
  <si>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</si>
  <si>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</si>
  <si>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</si>
  <si>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</si>
  <si>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</si>
  <si>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</si>
  <si>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</si>
  <si>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</si>
  <si>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</si>
  <si>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</si>
  <si>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</si>
  <si>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</si>
  <si>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</si>
  <si>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</si>
  <si>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</si>
  <si>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</si>
  <si>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</si>
  <si>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</si>
  <si>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</si>
  <si>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</si>
  <si>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</si>
  <si>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</si>
  <si>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</si>
  <si>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</si>
  <si>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</si>
  <si>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</si>
  <si>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</si>
  <si>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</si>
  <si>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</si>
  <si>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</si>
  <si>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</si>
  <si>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</si>
  <si>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</si>
  <si>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</si>
  <si>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</si>
  <si>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</si>
  <si>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</si>
  <si>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</si>
  <si>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</si>
  <si>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</si>
  <si>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</si>
  <si>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</si>
  <si>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</si>
  <si>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</si>
  <si>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</si>
  <si>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</si>
  <si>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</si>
  <si>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</si>
  <si>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</si>
  <si>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</si>
  <si>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</si>
  <si>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</si>
  <si>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</si>
  <si>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</si>
  <si>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</si>
  <si>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</si>
  <si>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</si>
  <si>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</si>
  <si>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</si>
  <si>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</si>
  <si>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</si>
  <si>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</si>
  <si>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</si>
  <si>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</si>
  <si>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</si>
  <si>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</si>
  <si>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</si>
  <si>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</si>
  <si>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</si>
  <si>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</si>
  <si>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</si>
  <si>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</si>
  <si>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</si>
  <si>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</si>
  <si>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</si>
  <si>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</si>
  <si>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</si>
  <si>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</si>
  <si>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</si>
  <si>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</si>
  <si>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</si>
  <si>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</si>
  <si>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</si>
  <si>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</si>
  <si>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</si>
  <si>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</si>
  <si>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</si>
  <si>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</si>
  <si>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</si>
  <si>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</si>
  <si>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</si>
  <si>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</si>
  <si>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</si>
  <si>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</si>
  <si>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</si>
  <si>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</si>
  <si>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</si>
  <si>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</si>
  <si>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</si>
  <si>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</si>
  <si>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</si>
  <si>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</si>
  <si>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</si>
  <si>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</si>
  <si>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</si>
  <si>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</si>
  <si>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</si>
  <si>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</si>
  <si>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</si>
  <si>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</si>
  <si>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</si>
  <si>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</si>
  <si>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</si>
  <si>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</si>
  <si>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</si>
  <si>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</si>
  <si>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</si>
  <si>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</si>
  <si>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</si>
  <si>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</si>
  <si>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</si>
  <si>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</si>
  <si>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</si>
  <si>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</si>
  <si>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</si>
  <si>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</si>
  <si>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</si>
  <si>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</si>
  <si>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</si>
  <si>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</si>
  <si>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</si>
  <si>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</si>
  <si>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</si>
  <si>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</si>
  <si>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</si>
  <si>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</si>
  <si>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</si>
  <si>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</si>
  <si>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</si>
  <si>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</si>
  <si>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</si>
  <si>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</si>
  <si>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</si>
  <si>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</si>
  <si>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</si>
  <si>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</si>
  <si>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</si>
  <si>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</si>
  <si>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</si>
  <si>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</si>
  <si>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</si>
  <si>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</si>
  <si>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</si>
  <si>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</si>
  <si>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</si>
  <si>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</si>
  <si>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</si>
  <si>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</si>
  <si>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</si>
  <si>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</si>
  <si>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</si>
  <si>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</si>
  <si>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</si>
  <si>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</si>
  <si>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</si>
  <si>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</si>
  <si>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</si>
  <si>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</si>
  <si>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</si>
  <si>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</si>
  <si>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</si>
  <si>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</si>
  <si>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</si>
  <si>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</si>
  <si>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</si>
  <si>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</si>
  <si>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</si>
  <si>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</si>
  <si>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</si>
  <si>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</si>
  <si>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</si>
  <si>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</si>
  <si>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</si>
  <si>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</si>
  <si>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</si>
  <si>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</si>
  <si>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</si>
  <si>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</si>
  <si>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</si>
  <si>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</si>
  <si>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</si>
  <si>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</si>
  <si>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</si>
  <si>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</si>
  <si>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</si>
  <si>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</si>
  <si>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</si>
  <si>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</si>
  <si>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</si>
  <si>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</si>
  <si>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</si>
  <si>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</si>
  <si>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</si>
  <si>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</si>
  <si>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</si>
  <si>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</si>
  <si>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</si>
  <si>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</si>
  <si>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</si>
  <si>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</si>
  <si>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</si>
  <si>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</si>
  <si>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</si>
  <si>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</si>
  <si>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</si>
  <si>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</si>
  <si>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</si>
  <si>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</si>
  <si>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</si>
  <si>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</si>
  <si>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</si>
  <si>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</si>
  <si>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</si>
  <si>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</si>
  <si>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</si>
  <si>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</si>
  <si>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</si>
  <si>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</si>
  <si>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</si>
  <si>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</si>
  <si>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</si>
  <si>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</si>
  <si>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</si>
  <si>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</si>
  <si>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</si>
  <si>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</si>
  <si>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</si>
  <si>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</si>
  <si>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</si>
  <si>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</si>
  <si>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</si>
  <si>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</si>
  <si>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</si>
  <si>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</si>
  <si>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</si>
  <si>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</si>
  <si>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</si>
  <si>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</si>
  <si>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</si>
  <si>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</si>
  <si>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</si>
  <si>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</si>
  <si>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</si>
  <si>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</si>
  <si>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</si>
  <si>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</si>
  <si>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</si>
  <si>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</si>
  <si>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</si>
  <si>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</si>
  <si>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</si>
  <si>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</si>
  <si>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</si>
  <si>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</si>
  <si>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</si>
  <si>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</si>
  <si>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</si>
  <si>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</si>
  <si>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</si>
  <si>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</si>
  <si>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</si>
  <si>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</si>
  <si>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</si>
  <si>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</si>
  <si>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</si>
  <si>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</si>
  <si>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</si>
  <si>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</si>
  <si>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</si>
  <si>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</si>
  <si>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</si>
  <si>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</si>
  <si>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</si>
  <si>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</si>
  <si>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</si>
  <si>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</si>
  <si>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</si>
  <si>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</si>
  <si>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</si>
  <si>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</si>
  <si>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</si>
  <si>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</si>
  <si>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</si>
  <si>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</si>
  <si>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</si>
  <si>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</si>
  <si>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</si>
  <si>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</si>
  <si>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</si>
  <si>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</si>
  <si>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</si>
  <si>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</si>
  <si>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</si>
  <si>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</si>
  <si>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</si>
  <si>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</si>
  <si>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</si>
  <si>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</si>
  <si>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</si>
  <si>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</si>
  <si>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</si>
  <si>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</si>
  <si>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</si>
  <si>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</si>
  <si>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</si>
  <si>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</si>
  <si>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</si>
  <si>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</si>
  <si>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</si>
  <si>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</si>
  <si>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</si>
  <si>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</si>
  <si>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</si>
  <si>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</si>
  <si>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</si>
  <si>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</si>
  <si>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</si>
  <si>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</si>
  <si>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</si>
  <si>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</si>
  <si>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</si>
  <si>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</si>
  <si>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</si>
  <si>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</si>
  <si>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</si>
  <si>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</si>
  <si>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</si>
  <si>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</si>
  <si>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</si>
  <si>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</si>
  <si>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</si>
  <si>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</si>
  <si>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</si>
  <si>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</si>
  <si>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</si>
  <si>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</si>
  <si>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</si>
  <si>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</si>
  <si>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</si>
  <si>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</si>
  <si>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</si>
  <si>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</si>
  <si>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</si>
  <si>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</si>
  <si>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</si>
  <si>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</si>
  <si>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</si>
  <si>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</si>
  <si>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</si>
  <si>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</si>
  <si>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</si>
  <si>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</si>
  <si>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</si>
  <si>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</si>
  <si>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</si>
  <si>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</si>
  <si>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</si>
  <si>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</si>
  <si>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</si>
  <si>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</si>
  <si>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</si>
  <si>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</si>
  <si>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</si>
  <si>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</si>
  <si>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</si>
  <si>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</si>
  <si>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</si>
  <si>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</si>
  <si>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</si>
  <si>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</si>
  <si>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</si>
  <si>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</si>
  <si>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</si>
  <si>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</si>
  <si>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</si>
  <si>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</si>
  <si>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</si>
  <si>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</si>
  <si>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</si>
  <si>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</si>
  <si>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</si>
  <si>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</si>
  <si>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</si>
  <si>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</si>
  <si>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</si>
  <si>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</si>
  <si>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</si>
  <si>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</si>
  <si>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</si>
  <si>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</si>
  <si>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</si>
  <si>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</si>
  <si>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</si>
  <si>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</si>
  <si>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</si>
  <si>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</si>
  <si>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</si>
  <si>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</si>
  <si>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</si>
  <si>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</si>
  <si>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</si>
  <si>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</si>
  <si>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</si>
  <si>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</si>
  <si>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</si>
  <si>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</si>
  <si>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</si>
  <si>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</si>
  <si>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</si>
  <si>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</si>
  <si>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</si>
  <si>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</si>
  <si>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</si>
  <si>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</si>
  <si>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</si>
  <si>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</si>
  <si>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</si>
  <si>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</si>
  <si>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</si>
  <si>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</si>
  <si>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</si>
  <si>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</si>
  <si>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</si>
  <si>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</si>
  <si>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</si>
  <si>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</si>
  <si>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</si>
  <si>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</si>
  <si>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</si>
  <si>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</si>
  <si>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</si>
  <si>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</si>
  <si>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</si>
  <si>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</si>
  <si>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</si>
  <si>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</si>
  <si>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</si>
  <si>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</si>
  <si>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</si>
  <si>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</si>
  <si>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</si>
  <si>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</si>
  <si>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</si>
  <si>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</si>
  <si>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</si>
  <si>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</si>
  <si>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</si>
  <si>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</si>
  <si>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</si>
  <si>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</si>
  <si>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</si>
  <si>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</si>
  <si>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</si>
  <si>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</si>
  <si>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</si>
  <si>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</si>
  <si>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</si>
  <si>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</si>
  <si>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</si>
  <si>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</si>
  <si>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</si>
  <si>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</si>
  <si>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</si>
  <si>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</si>
  <si>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</si>
  <si>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</si>
  <si>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</si>
  <si>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</si>
  <si>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</si>
  <si>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</si>
  <si>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</si>
  <si>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</si>
  <si>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</si>
  <si>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</si>
  <si>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</si>
  <si>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</si>
  <si>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</si>
  <si>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</si>
  <si>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</si>
  <si>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</si>
  <si>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</si>
  <si>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</si>
  <si>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</si>
  <si>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</si>
  <si>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</si>
  <si>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</si>
  <si>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</si>
  <si>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</si>
  <si>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</si>
  <si>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</si>
  <si>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</si>
  <si>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</si>
  <si>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</si>
  <si>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</si>
  <si>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</si>
  <si>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</si>
  <si>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</si>
  <si>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</si>
  <si>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</si>
  <si>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</si>
  <si>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</si>
  <si>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</si>
  <si>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</si>
  <si>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</si>
  <si>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</si>
  <si>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</si>
  <si>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</si>
  <si>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</si>
  <si>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</si>
  <si>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</si>
  <si>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</si>
  <si>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</si>
  <si>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</si>
  <si>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</si>
  <si>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</si>
  <si>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</si>
  <si>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</si>
  <si>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</si>
  <si>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</si>
  <si>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</si>
  <si>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</si>
  <si>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</si>
  <si>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</si>
  <si>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</si>
  <si>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</si>
  <si>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</si>
  <si>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</si>
  <si>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</si>
  <si>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</si>
  <si>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</si>
  <si>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</si>
  <si>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</si>
  <si>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</si>
  <si>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</si>
  <si>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</si>
  <si>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</si>
  <si>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</si>
  <si>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</si>
  <si>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</si>
  <si>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</si>
  <si>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</si>
  <si>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</si>
  <si>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</si>
  <si>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</si>
  <si>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</si>
  <si>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</si>
  <si>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</si>
  <si>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</si>
  <si>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</si>
  <si>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</si>
  <si>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</si>
  <si>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</si>
  <si>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</si>
  <si>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</si>
  <si>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</si>
  <si>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</si>
  <si>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</si>
  <si>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</si>
  <si>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</si>
  <si>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</si>
  <si>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</si>
  <si>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</si>
  <si>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</si>
  <si>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</si>
  <si>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</si>
  <si>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</si>
  <si>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</si>
  <si>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</si>
  <si>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</si>
  <si>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</si>
  <si>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</si>
  <si>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</si>
  <si>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</si>
  <si>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</si>
  <si>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</si>
  <si>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</si>
  <si>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</si>
  <si>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</si>
  <si>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</si>
  <si>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</si>
  <si>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</si>
  <si>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</si>
  <si>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</si>
  <si>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</si>
  <si>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</si>
  <si>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</si>
  <si>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</si>
  <si>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</si>
  <si>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</si>
  <si>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</si>
  <si>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</si>
  <si>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</si>
  <si>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</si>
  <si>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</si>
  <si>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</si>
  <si>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</si>
  <si>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</si>
  <si>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</si>
  <si>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</si>
  <si>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</si>
  <si>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</si>
  <si>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</si>
  <si>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</si>
  <si>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</si>
  <si>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</si>
  <si>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</si>
  <si>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</si>
  <si>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</si>
  <si>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</si>
  <si>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</si>
  <si>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</si>
  <si>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</si>
  <si>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</si>
  <si>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</si>
  <si>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</si>
  <si>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</si>
  <si>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</si>
  <si>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</si>
  <si>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</si>
  <si>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</si>
  <si>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</si>
  <si>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</si>
  <si>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</si>
  <si>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</si>
  <si>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</si>
  <si>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</si>
  <si>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</si>
  <si>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</si>
  <si>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</si>
  <si>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</si>
  <si>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</si>
  <si>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</si>
  <si>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</si>
  <si>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</si>
  <si>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</si>
  <si>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</si>
  <si>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</si>
  <si>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</si>
  <si>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</si>
  <si>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</si>
  <si>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</si>
  <si>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</si>
  <si>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</si>
  <si>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</si>
  <si>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</si>
  <si>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</si>
  <si>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</si>
  <si>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</si>
  <si>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</si>
  <si>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</si>
  <si>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</si>
  <si>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</si>
  <si>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</si>
  <si>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</si>
  <si>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</si>
  <si>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</si>
  <si>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</si>
  <si>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</si>
  <si>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</si>
  <si>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</si>
  <si>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</si>
  <si>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</si>
  <si>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</si>
  <si>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</si>
  <si>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</si>
  <si>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</si>
  <si>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</si>
  <si>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</si>
  <si>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</si>
  <si>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</si>
  <si>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</si>
  <si>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</si>
  <si>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</si>
  <si>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</si>
  <si>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</si>
  <si>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</si>
  <si>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</si>
  <si>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</si>
  <si>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</si>
  <si>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</si>
  <si>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</si>
  <si>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</si>
  <si>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</si>
  <si>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</si>
  <si>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</si>
  <si>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</si>
  <si>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</si>
  <si>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</si>
  <si>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</si>
  <si>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</si>
  <si>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</si>
  <si>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</si>
  <si>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</si>
  <si>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</si>
  <si>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</si>
  <si>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</si>
  <si>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</si>
  <si>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</si>
  <si>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</si>
  <si>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</si>
  <si>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</si>
  <si>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</si>
  <si>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</si>
  <si>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</si>
  <si>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</si>
  <si>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</si>
  <si>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</si>
  <si>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</si>
  <si>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</si>
  <si>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</si>
  <si>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</si>
  <si>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</si>
  <si>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</si>
  <si>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</si>
  <si>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</si>
  <si>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</si>
  <si>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</si>
  <si>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</si>
  <si>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</si>
  <si>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</si>
  <si>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</si>
  <si>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</si>
  <si>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</si>
  <si>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</si>
  <si>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</si>
  <si>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</si>
  <si>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</si>
  <si>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</si>
  <si>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</si>
  <si>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</si>
  <si>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</si>
  <si>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</si>
  <si>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</si>
  <si>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</si>
  <si>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</si>
  <si>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</si>
  <si>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</si>
  <si>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</si>
  <si>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</si>
  <si>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</si>
  <si>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</si>
  <si>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</si>
  <si>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</si>
  <si>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</si>
  <si>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</si>
  <si>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</si>
  <si>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</si>
  <si>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</si>
  <si>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</si>
  <si>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</si>
  <si>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</si>
  <si>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</si>
  <si>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</si>
  <si>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</si>
  <si>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</si>
  <si>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</si>
  <si>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</si>
  <si>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</si>
  <si>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</si>
  <si>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</si>
  <si>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</si>
  <si>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</si>
  <si>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</si>
  <si>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</si>
  <si>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</si>
  <si>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</si>
  <si>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</si>
  <si>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</si>
  <si>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</si>
  <si>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</si>
  <si>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</si>
  <si>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</si>
  <si>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</si>
  <si>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</si>
  <si>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</si>
  <si>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</si>
  <si>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</si>
  <si>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</si>
  <si>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</si>
  <si>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</si>
  <si>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</si>
  <si>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</si>
  <si>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</si>
  <si>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</si>
  <si>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</si>
  <si>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</si>
  <si>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</si>
  <si>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</si>
  <si>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</si>
  <si>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</si>
  <si>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</si>
  <si>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</si>
  <si>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</si>
  <si>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</si>
  <si>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</si>
  <si>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</si>
  <si>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</si>
  <si>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</si>
  <si>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</si>
  <si>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</si>
  <si>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</si>
  <si>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</si>
  <si>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</si>
  <si>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</si>
  <si>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</si>
  <si>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</si>
  <si>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</si>
  <si>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</si>
  <si>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</si>
  <si>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</si>
  <si>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</si>
  <si>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</si>
  <si>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</si>
  <si>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</si>
  <si>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</si>
  <si>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</si>
  <si>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</si>
  <si>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</si>
  <si>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</si>
  <si>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</si>
  <si>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</si>
  <si>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</si>
  <si>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</si>
  <si>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</si>
  <si>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</si>
  <si>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</si>
  <si>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</si>
  <si>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</si>
  <si>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</si>
  <si>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</si>
  <si>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</si>
  <si>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</si>
  <si>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</si>
  <si>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</si>
  <si>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</si>
  <si>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</si>
  <si>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</si>
  <si>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</si>
  <si>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</si>
  <si>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</si>
  <si>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</si>
  <si>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</si>
  <si>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</si>
  <si>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</si>
  <si>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</si>
  <si>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</si>
  <si>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</si>
  <si>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</si>
  <si>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</si>
  <si>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</si>
  <si>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</si>
  <si>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</si>
  <si>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</si>
  <si>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</si>
  <si>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</si>
  <si>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</si>
  <si>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</si>
  <si>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</si>
  <si>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</si>
  <si>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</si>
  <si>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</si>
  <si>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</si>
  <si>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</si>
  <si>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</si>
  <si>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</si>
  <si>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</si>
  <si>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</si>
  <si>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</si>
  <si>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</si>
  <si>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</si>
  <si>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</si>
  <si>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</si>
  <si>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</si>
  <si>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</si>
  <si>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</si>
  <si>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</si>
  <si>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</si>
  <si>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</si>
  <si>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</si>
  <si>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</si>
  <si>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</si>
  <si>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</si>
  <si>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</si>
  <si>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</si>
  <si>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</si>
  <si>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</si>
  <si>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</si>
  <si>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</si>
  <si>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</si>
  <si>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</si>
  <si>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</si>
  <si>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</si>
  <si>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</si>
  <si>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</si>
  <si>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</si>
  <si>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</si>
  <si>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</si>
  <si>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</si>
  <si>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</si>
  <si>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</si>
  <si>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</si>
  <si>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</si>
  <si>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</si>
  <si>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</si>
  <si>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</si>
  <si>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</si>
  <si>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</si>
  <si>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</si>
  <si>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</si>
  <si>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</si>
  <si>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</si>
  <si>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</si>
  <si>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</si>
  <si>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</si>
  <si>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</si>
  <si>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</si>
  <si>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</si>
  <si>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</si>
  <si>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</si>
  <si>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</si>
  <si>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</si>
  <si>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</si>
  <si>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</si>
  <si>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</si>
  <si>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</si>
  <si>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</si>
  <si>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</si>
  <si>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</si>
  <si>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</si>
  <si>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</si>
  <si>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</si>
  <si>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</si>
  <si>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</si>
  <si>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</si>
  <si>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</si>
  <si>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</si>
  <si>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</si>
  <si>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</si>
  <si>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</si>
  <si>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</si>
  <si>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</si>
  <si>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</si>
  <si>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</si>
  <si>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</si>
  <si>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</si>
  <si>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</si>
  <si>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</si>
  <si>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</si>
  <si>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</si>
  <si>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</si>
  <si>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</si>
  <si>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</si>
  <si>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</si>
  <si>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</si>
  <si>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</si>
  <si>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</si>
  <si>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</si>
  <si>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</si>
  <si>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</si>
  <si>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</si>
  <si>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</si>
  <si>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</si>
  <si>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</si>
  <si>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</si>
  <si>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</si>
  <si>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</si>
  <si>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</si>
  <si>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</si>
  <si>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</si>
  <si>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</si>
  <si>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</si>
  <si>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</si>
  <si>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</si>
  <si>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</si>
  <si>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</si>
  <si>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</si>
  <si>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</si>
  <si>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</si>
  <si>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</si>
  <si>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</si>
  <si>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</si>
  <si>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</si>
  <si>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</si>
  <si>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</si>
  <si>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</si>
  <si>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</si>
  <si>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</si>
  <si>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</si>
  <si>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</si>
  <si>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</si>
  <si>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</si>
  <si>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</si>
  <si>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</si>
  <si>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</si>
  <si>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</si>
  <si>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</si>
  <si>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</si>
  <si>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</si>
  <si>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</si>
  <si>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</si>
  <si>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</si>
  <si>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</si>
  <si>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</si>
  <si>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</si>
  <si>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</si>
  <si>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</si>
  <si>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</si>
  <si>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</si>
  <si>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</si>
  <si>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</si>
  <si>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</si>
  <si>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</si>
  <si>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</si>
  <si>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</si>
  <si>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</si>
  <si>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</si>
  <si>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</si>
  <si>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</si>
  <si>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</si>
  <si>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</si>
  <si>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</si>
  <si>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</si>
  <si>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</si>
  <si>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</si>
  <si>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</si>
  <si>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</si>
  <si>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</si>
  <si>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</si>
  <si>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</si>
  <si>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</si>
  <si>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</si>
  <si>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</si>
  <si>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</si>
  <si>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</si>
  <si>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</si>
  <si>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</si>
  <si>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</si>
  <si>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</si>
  <si>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</si>
  <si>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</si>
  <si>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</si>
  <si>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</si>
  <si>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</si>
  <si>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</si>
  <si>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</si>
  <si>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</si>
  <si>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</si>
  <si>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</si>
  <si>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</si>
  <si>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</si>
  <si>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</si>
  <si>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</si>
  <si>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</si>
  <si>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</si>
  <si>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</si>
  <si>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</si>
  <si>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</si>
  <si>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</si>
  <si>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</si>
  <si>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</si>
  <si>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</si>
  <si>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</si>
  <si>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</si>
  <si>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</si>
  <si>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</si>
  <si>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</si>
  <si>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</si>
  <si>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</si>
  <si>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</si>
  <si>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</si>
  <si>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</si>
  <si>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</si>
  <si>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</si>
  <si>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</si>
  <si>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</si>
  <si>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</si>
  <si>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</si>
  <si>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</si>
  <si>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</si>
  <si>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</si>
  <si>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</si>
  <si>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</si>
  <si>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</si>
  <si>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</si>
  <si>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</si>
  <si>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</si>
  <si>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</si>
  <si>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</si>
  <si>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</si>
  <si>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</si>
  <si>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</si>
  <si>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</si>
  <si>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</si>
  <si>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</si>
  <si>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</si>
  <si>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</si>
  <si>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</si>
  <si>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</si>
  <si>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</si>
  <si>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</si>
  <si>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</si>
  <si>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</si>
  <si>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</si>
  <si>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</si>
  <si>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</si>
  <si>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</si>
  <si>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</si>
  <si>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</si>
  <si>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</si>
  <si>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</si>
  <si>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</si>
  <si>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</si>
  <si>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</si>
  <si>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</si>
  <si>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</si>
  <si>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</si>
  <si>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</si>
  <si>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</si>
  <si>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</si>
  <si>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</si>
  <si>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</si>
  <si>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</si>
  <si>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</si>
  <si>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</si>
  <si>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</si>
  <si>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</si>
  <si>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</si>
  <si>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</si>
  <si>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</si>
  <si>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</si>
  <si>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</si>
  <si>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</si>
  <si>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</si>
  <si>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</si>
  <si>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</si>
  <si>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</si>
  <si>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</si>
  <si>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</si>
  <si>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</si>
  <si>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</si>
  <si>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</si>
  <si>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</si>
  <si>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</si>
  <si>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</si>
  <si>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</si>
  <si>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</si>
  <si>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</si>
  <si>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</si>
  <si>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</si>
  <si>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</si>
  <si>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</si>
  <si>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</si>
  <si>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</si>
  <si>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</si>
  <si>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</si>
  <si>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</si>
  <si>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</si>
  <si>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</si>
  <si>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</si>
  <si>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</si>
  <si>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</si>
  <si>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</si>
  <si>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</si>
  <si>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</si>
  <si>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</si>
  <si>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</si>
  <si>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</si>
  <si>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</si>
  <si>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</si>
  <si>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</si>
  <si>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</si>
  <si>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</si>
  <si>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</si>
  <si>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</si>
  <si>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</si>
  <si>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</si>
  <si>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</si>
  <si>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</si>
  <si>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</si>
  <si>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</si>
  <si>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</si>
  <si>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</si>
  <si>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</si>
  <si>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</si>
  <si>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</si>
  <si>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</si>
  <si>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</si>
  <si>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</si>
  <si>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</si>
  <si>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</si>
  <si>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</si>
  <si>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</si>
  <si>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</si>
  <si>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</si>
  <si>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</si>
  <si>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</si>
  <si>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</si>
  <si>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</si>
  <si>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</si>
  <si>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</si>
  <si>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</si>
  <si>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</si>
  <si>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</si>
  <si>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</si>
  <si>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</si>
  <si>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</si>
  <si>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</si>
  <si>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</si>
  <si>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</si>
  <si>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</si>
  <si>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</si>
  <si>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</si>
  <si>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</si>
  <si>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</si>
  <si>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</si>
  <si>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</si>
  <si>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</si>
  <si>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</si>
  <si>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</si>
  <si>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</si>
  <si>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</si>
  <si>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</si>
  <si>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</si>
  <si>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</si>
  <si>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</si>
  <si>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</si>
  <si>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</si>
  <si>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</si>
  <si>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</si>
  <si>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</si>
  <si>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</si>
  <si>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</si>
  <si>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</si>
  <si>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</si>
  <si>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</si>
  <si>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</si>
  <si>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</si>
  <si>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</si>
  <si>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</si>
  <si>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</si>
  <si>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</si>
  <si>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</si>
  <si>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</si>
  <si>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</si>
  <si>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</si>
  <si>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</si>
  <si>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</si>
  <si>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</si>
  <si>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</si>
  <si>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</si>
  <si>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</si>
  <si>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</si>
  <si>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</si>
  <si>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</si>
  <si>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</si>
  <si>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</si>
  <si>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</si>
  <si>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</si>
  <si>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</si>
  <si>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</si>
  <si>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</si>
  <si>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</si>
  <si>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</si>
  <si>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</si>
  <si>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</si>
  <si>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</si>
  <si>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</si>
  <si>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</si>
  <si>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</si>
  <si>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</si>
  <si>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</si>
  <si>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</si>
  <si>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</si>
  <si>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</si>
  <si>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</si>
  <si>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</si>
  <si>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</si>
  <si>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</si>
  <si>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</si>
  <si>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</si>
  <si>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</si>
  <si>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</si>
  <si>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</si>
  <si>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</si>
  <si>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</si>
  <si>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</si>
  <si>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</si>
  <si>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</si>
  <si>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</si>
  <si>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</si>
  <si>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</si>
  <si>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</si>
  <si>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</si>
  <si>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</si>
  <si>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</si>
  <si>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</si>
  <si>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</si>
  <si>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</si>
  <si>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</si>
  <si>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</si>
  <si>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</si>
  <si>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</si>
  <si>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</si>
  <si>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</si>
  <si>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</si>
  <si>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</si>
  <si>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</si>
  <si>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</si>
  <si>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</si>
  <si>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</si>
  <si>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</si>
  <si>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</si>
  <si>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</si>
  <si>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</si>
  <si>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</si>
  <si>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</si>
  <si>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</si>
  <si>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</si>
  <si>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</si>
  <si>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</si>
  <si>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</si>
  <si>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</si>
  <si>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</si>
  <si>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</si>
  <si>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</si>
  <si>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</si>
  <si>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</si>
  <si>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</si>
  <si>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</si>
  <si>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</si>
  <si>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</si>
  <si>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</si>
  <si>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</si>
  <si>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</si>
  <si>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</si>
  <si>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</si>
  <si>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</si>
  <si>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</si>
  <si>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</si>
  <si>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</si>
  <si>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</si>
  <si>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</si>
  <si>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</si>
  <si>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</si>
  <si>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</si>
  <si>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</si>
  <si>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</si>
  <si>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</si>
  <si>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</si>
  <si>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</si>
  <si>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</si>
  <si>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</si>
  <si>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</si>
  <si>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</si>
  <si>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</si>
  <si>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</si>
  <si>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</si>
  <si>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</si>
  <si>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</si>
  <si>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</si>
  <si>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</si>
  <si>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</si>
  <si>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</si>
  <si>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</si>
  <si>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</si>
  <si>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</si>
  <si>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</si>
  <si>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</si>
  <si>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</si>
  <si>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</si>
  <si>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</si>
  <si>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</si>
  <si>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</si>
  <si>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</si>
  <si>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</si>
  <si>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</si>
  <si>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</si>
  <si>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</si>
  <si>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</si>
  <si>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</si>
  <si>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</si>
  <si>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</si>
  <si>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</si>
  <si>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</si>
  <si>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</si>
  <si>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</si>
  <si>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</si>
  <si>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</si>
  <si>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</si>
  <si>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</si>
  <si>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</si>
  <si>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</si>
  <si>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</si>
  <si>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</si>
  <si>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</si>
  <si>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</si>
  <si>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</si>
  <si>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</si>
  <si>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</si>
  <si>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</si>
  <si>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</si>
  <si>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</si>
  <si>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</si>
  <si>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</si>
  <si>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</si>
  <si>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</si>
  <si>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</si>
  <si>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</si>
  <si>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</si>
  <si>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</si>
  <si>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</si>
  <si>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</si>
  <si>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</si>
  <si>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</si>
  <si>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</si>
  <si>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</si>
  <si>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</si>
  <si>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</si>
  <si>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</si>
  <si>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</si>
  <si>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</si>
  <si>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</si>
  <si>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</si>
  <si>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</si>
  <si>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</si>
  <si>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</si>
  <si>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</si>
  <si>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</si>
  <si>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</si>
  <si>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</si>
  <si>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</si>
  <si>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</si>
  <si>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</si>
  <si>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</si>
  <si>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</si>
  <si>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</si>
  <si>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</si>
  <si>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</si>
  <si>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</si>
  <si>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</si>
  <si>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</si>
  <si>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</si>
  <si>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</si>
  <si>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</si>
  <si>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</si>
  <si>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</si>
  <si>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</si>
  <si>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</si>
  <si>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</si>
  <si>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</si>
  <si>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</si>
  <si>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</si>
  <si>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</si>
  <si>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</si>
  <si>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</si>
  <si>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</si>
  <si>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</si>
  <si>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</si>
  <si>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</si>
  <si>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</si>
  <si>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</si>
  <si>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</si>
  <si>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</si>
  <si>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</si>
  <si>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</si>
  <si>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</si>
  <si>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</si>
  <si>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</si>
  <si>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</si>
  <si>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</si>
  <si>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</si>
  <si>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</si>
  <si>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</si>
  <si>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</si>
  <si>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</si>
  <si>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</si>
  <si>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</si>
  <si>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</si>
  <si>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</si>
  <si>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</si>
  <si>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</si>
  <si>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</si>
  <si>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</si>
  <si>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</si>
  <si>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</si>
  <si>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</si>
  <si>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</si>
  <si>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</si>
  <si>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</si>
  <si>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</si>
  <si>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</si>
  <si>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</si>
  <si>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</si>
  <si>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</si>
  <si>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</si>
  <si>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</si>
  <si>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</si>
  <si>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</si>
  <si>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</si>
  <si>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</si>
  <si>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</si>
  <si>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</si>
  <si>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</si>
  <si>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</si>
  <si>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</si>
  <si>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</si>
  <si>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</si>
  <si>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</si>
  <si>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</si>
  <si>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</si>
  <si>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</si>
  <si>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</si>
  <si>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</si>
  <si>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</si>
  <si>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</si>
  <si>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</si>
  <si>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</si>
  <si>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</si>
  <si>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</si>
  <si>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</si>
  <si>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</si>
  <si>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</si>
  <si>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</si>
  <si>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</si>
  <si>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</si>
  <si>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</si>
  <si>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</si>
  <si>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</si>
  <si>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</si>
  <si>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</si>
  <si>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</si>
  <si>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</si>
  <si>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</si>
  <si>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</si>
  <si>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</si>
  <si>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</si>
  <si>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</si>
  <si>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</si>
  <si>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</si>
  <si>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</si>
  <si>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</si>
  <si>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</si>
  <si>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</si>
  <si>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</si>
  <si>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</si>
  <si>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</si>
  <si>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</si>
  <si>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</si>
  <si>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</si>
  <si>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</si>
  <si>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</si>
  <si>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</si>
  <si>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</si>
  <si>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</si>
  <si>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</si>
  <si>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</si>
  <si>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</si>
  <si>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</si>
  <si>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</si>
  <si>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</si>
  <si>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</si>
  <si>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</si>
  <si>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</si>
  <si>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</si>
  <si>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</si>
  <si>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</si>
  <si>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</si>
  <si>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</si>
  <si>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</si>
  <si>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</si>
  <si>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</si>
  <si>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</si>
  <si>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</si>
  <si>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</si>
  <si>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</si>
  <si>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</si>
  <si>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</si>
  <si>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</si>
  <si>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</si>
  <si>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</si>
  <si>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</si>
  <si>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</si>
  <si>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</si>
  <si>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</si>
  <si>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</si>
  <si>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</si>
  <si>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</si>
  <si>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</si>
  <si>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</si>
  <si>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</si>
  <si>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</si>
  <si>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</si>
  <si>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</si>
  <si>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</si>
  <si>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</si>
  <si>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</si>
  <si>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</si>
  <si>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</si>
  <si>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</si>
  <si>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</si>
  <si>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</si>
  <si>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</si>
  <si>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</si>
  <si>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</si>
  <si>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</si>
  <si>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</si>
  <si>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</si>
  <si>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</si>
  <si>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</si>
  <si>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</si>
  <si>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</si>
  <si>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</si>
  <si>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</si>
  <si>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</si>
  <si>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</si>
  <si>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</si>
  <si>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</si>
  <si>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</si>
  <si>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</si>
  <si>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</si>
  <si>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</si>
  <si>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</si>
  <si>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</si>
  <si>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</si>
  <si>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</si>
  <si>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</si>
  <si>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</si>
  <si>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</si>
  <si>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</si>
  <si>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</si>
  <si>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</si>
  <si>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</si>
  <si>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</si>
  <si>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</si>
  <si>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</si>
  <si>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</si>
  <si>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</si>
  <si>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</si>
  <si>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</si>
  <si>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</si>
  <si>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</si>
  <si>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</si>
  <si>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</si>
  <si>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</si>
  <si>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</si>
  <si>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</si>
  <si>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</si>
  <si>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</si>
  <si>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</si>
  <si>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</si>
  <si>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</si>
  <si>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</si>
  <si>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</si>
  <si>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</si>
  <si>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</si>
  <si>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</si>
  <si>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</si>
  <si>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</si>
  <si>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</si>
  <si>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</si>
  <si>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</si>
  <si>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</si>
  <si>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</si>
  <si>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</si>
  <si>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</si>
  <si>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</si>
  <si>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</si>
  <si>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</si>
  <si>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</si>
  <si>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</si>
  <si>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</si>
  <si>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</si>
  <si>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</si>
  <si>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</si>
  <si>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</si>
  <si>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</si>
  <si>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</si>
  <si>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</si>
  <si>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</si>
  <si>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</si>
  <si>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</si>
  <si>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</si>
  <si>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</si>
  <si>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</si>
  <si>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</si>
  <si>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</si>
  <si>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</si>
  <si>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</si>
  <si>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</si>
  <si>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</si>
  <si>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</si>
  <si>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</si>
  <si>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</si>
  <si>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</si>
  <si>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</si>
  <si>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</si>
  <si>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</si>
  <si>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</si>
  <si>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</si>
  <si>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</si>
  <si>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</si>
  <si>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</si>
  <si>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</si>
  <si>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</si>
  <si>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</si>
  <si>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</si>
  <si>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</si>
  <si>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</si>
  <si>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</si>
  <si>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</si>
  <si>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</si>
  <si>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</si>
  <si>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</si>
  <si>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</si>
  <si>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</si>
  <si>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</si>
  <si>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</si>
  <si>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</si>
  <si>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</si>
  <si>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</si>
  <si>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</si>
  <si>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</si>
  <si>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</si>
  <si>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</si>
  <si>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</si>
  <si>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</si>
  <si>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</si>
  <si>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</si>
  <si>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</si>
  <si>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</si>
  <si>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</si>
  <si>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</si>
  <si>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</si>
  <si>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</si>
  <si>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</si>
  <si>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</si>
  <si>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</si>
  <si>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</si>
  <si>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</si>
  <si>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</si>
  <si>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</si>
  <si>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</si>
  <si>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</si>
  <si>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</si>
  <si>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</si>
  <si>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</si>
  <si>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</si>
  <si>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</si>
  <si>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</si>
  <si>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</si>
  <si>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</si>
  <si>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</si>
  <si>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</si>
  <si>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</si>
  <si>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</si>
  <si>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</si>
  <si>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</si>
  <si>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</si>
  <si>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</si>
  <si>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</si>
  <si>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</si>
  <si>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</si>
  <si>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</si>
  <si>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</si>
  <si>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</si>
  <si>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</si>
  <si>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</si>
  <si>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</si>
  <si>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</si>
  <si>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</si>
  <si>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</si>
  <si>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</si>
  <si>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</si>
  <si>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</si>
  <si>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</si>
  <si>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</si>
  <si>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</si>
  <si>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</si>
  <si>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</si>
  <si>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</si>
  <si>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</si>
  <si>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</si>
  <si>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</si>
  <si>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</si>
  <si>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</si>
  <si>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</si>
  <si>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</si>
  <si>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</si>
  <si>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</si>
  <si>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</si>
  <si>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</si>
  <si>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</si>
  <si>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</si>
  <si>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</si>
  <si>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</si>
  <si>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</si>
  <si>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</si>
  <si>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</si>
  <si>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</si>
  <si>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</si>
  <si>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</si>
  <si>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</si>
  <si>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</si>
  <si>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</si>
  <si>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</si>
  <si>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</si>
  <si>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</si>
  <si>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</si>
  <si>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</si>
  <si>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</si>
  <si>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</si>
  <si>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</si>
  <si>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</si>
  <si>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</si>
  <si>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</si>
  <si>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</si>
  <si>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</si>
  <si>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</si>
  <si>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</si>
  <si>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</si>
  <si>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</si>
  <si>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</si>
  <si>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</si>
  <si>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</si>
  <si>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</si>
  <si>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</si>
  <si>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</si>
  <si>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</si>
  <si>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</si>
  <si>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</si>
  <si>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</si>
  <si>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</si>
  <si>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</si>
  <si>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</si>
  <si>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</si>
  <si>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</si>
  <si>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</si>
  <si>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</si>
  <si>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</si>
  <si>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</si>
  <si>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</si>
  <si>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</si>
  <si>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</si>
  <si>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</si>
  <si>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</si>
  <si>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</si>
  <si>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</si>
  <si>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</si>
  <si>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</si>
  <si>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</si>
  <si>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</si>
  <si>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</si>
  <si>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</si>
  <si>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</si>
  <si>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</si>
  <si>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</si>
  <si>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</si>
  <si>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KULTURE KRISTALNA KOCKA VEDRINE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</si>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</sst>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831647.27</v>
      </c>
      <c r="D2" s="7">
        <f>'PR-RAS'!E6</f>
        <v>1096922.92</v>
      </c>
      <c r="E2" s="7">
        <v>0</v>
      </c>
      <c r="F2" s="7">
        <v>0</v>
      </c>
      <c r="G2" s="8">
        <f t="shared" ref="G2:G274" si="0">(B2/1000)*(C2*1+D2*2)</f>
        <v>3025.4931099999999</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37300</v>
      </c>
      <c r="D45" s="2">
        <f>'PR-RAS'!E49</f>
        <v>49700</v>
      </c>
      <c r="E45" s="2">
        <v>0</v>
      </c>
      <c r="F45" s="2">
        <v>0</v>
      </c>
      <c r="G45" s="3">
        <f t="shared" si="0"/>
        <v>6014.7999999999993</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37300</v>
      </c>
      <c r="D64" s="2">
        <f>'PR-RAS'!E68</f>
        <v>49700</v>
      </c>
      <c r="E64" s="2">
        <v>0</v>
      </c>
      <c r="F64" s="2">
        <v>0</v>
      </c>
      <c r="G64" s="3">
        <f t="shared" si="0"/>
        <v>8612.1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37300</v>
      </c>
      <c r="D65" s="2">
        <f>'PR-RAS'!E69</f>
        <v>49700</v>
      </c>
      <c r="E65" s="2">
        <v>0</v>
      </c>
      <c r="F65" s="2">
        <v>0</v>
      </c>
      <c r="G65" s="3">
        <f t="shared" si="0"/>
        <v>8748.7999999999993</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2480.5500000000002</v>
      </c>
      <c r="D102" s="2">
        <f>'PR-RAS'!E106</f>
        <v>3535.84</v>
      </c>
      <c r="E102" s="2">
        <v>0</v>
      </c>
      <c r="F102" s="2">
        <v>0</v>
      </c>
      <c r="G102" s="3">
        <f t="shared" si="0"/>
        <v>964.77522999999997</v>
      </c>
      <c r="H102" s="3">
        <f t="shared" si="1"/>
        <v>0.60999999999967258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2480.5500000000002</v>
      </c>
      <c r="D108" s="2">
        <f>'PR-RAS'!E112</f>
        <v>3535.84</v>
      </c>
      <c r="E108" s="2">
        <v>0</v>
      </c>
      <c r="F108" s="2">
        <v>0</v>
      </c>
      <c r="G108" s="3">
        <f t="shared" si="0"/>
        <v>1022.0886099999999</v>
      </c>
      <c r="H108" s="3">
        <f t="shared" si="1"/>
        <v>0.60999999999967258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2480.5500000000002</v>
      </c>
      <c r="D113" s="2">
        <f>'PR-RAS'!E117</f>
        <v>3535.84</v>
      </c>
      <c r="E113" s="2">
        <v>0</v>
      </c>
      <c r="F113" s="2">
        <v>0</v>
      </c>
      <c r="G113" s="3">
        <f t="shared" si="0"/>
        <v>1069.8497600000001</v>
      </c>
      <c r="H113" s="3">
        <f t="shared" si="1"/>
        <v>0.60999999999967258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84646.63</v>
      </c>
      <c r="D121" s="2">
        <f>'PR-RAS'!E125</f>
        <v>117611.6</v>
      </c>
      <c r="E121" s="2">
        <v>0</v>
      </c>
      <c r="F121" s="2">
        <v>0</v>
      </c>
      <c r="G121" s="3">
        <f t="shared" si="0"/>
        <v>38384.3796</v>
      </c>
      <c r="H121" s="3">
        <f t="shared" si="1"/>
        <v>0.76999999998952262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83046.63</v>
      </c>
      <c r="D122" s="2">
        <f>'PR-RAS'!E126</f>
        <v>117611.6</v>
      </c>
      <c r="E122" s="2">
        <v>0</v>
      </c>
      <c r="F122" s="2">
        <v>0</v>
      </c>
      <c r="G122" s="3">
        <f t="shared" si="0"/>
        <v>38510.649429999998</v>
      </c>
      <c r="H122" s="3">
        <f t="shared" si="1"/>
        <v>0.76999999998952262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83046.63</v>
      </c>
      <c r="D124" s="2">
        <f>'PR-RAS'!E128</f>
        <v>117611.6</v>
      </c>
      <c r="E124" s="2">
        <v>0</v>
      </c>
      <c r="F124" s="2">
        <v>0</v>
      </c>
      <c r="G124" s="3">
        <f t="shared" si="0"/>
        <v>39147.18909</v>
      </c>
      <c r="H124" s="3">
        <f t="shared" si="1"/>
        <v>0.76999999998952262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1600</v>
      </c>
      <c r="D125" s="2">
        <f>'PR-RAS'!E129</f>
        <v>0</v>
      </c>
      <c r="E125" s="2">
        <v>0</v>
      </c>
      <c r="F125" s="2">
        <v>0</v>
      </c>
      <c r="G125" s="3">
        <f t="shared" si="0"/>
        <v>198.4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1600</v>
      </c>
      <c r="D126" s="2">
        <f>'PR-RAS'!E130</f>
        <v>0</v>
      </c>
      <c r="E126" s="2">
        <v>0</v>
      </c>
      <c r="F126" s="2">
        <v>0</v>
      </c>
      <c r="G126" s="3">
        <f t="shared" si="0"/>
        <v>200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707220.09</v>
      </c>
      <c r="D130" s="2">
        <f>'PR-RAS'!E134</f>
        <v>926075.48</v>
      </c>
      <c r="E130" s="2">
        <v>0</v>
      </c>
      <c r="F130" s="2">
        <v>0</v>
      </c>
      <c r="G130" s="3">
        <f t="shared" si="0"/>
        <v>330158.86544999998</v>
      </c>
      <c r="H130" s="3">
        <f t="shared" si="1"/>
        <v>0.56999999994877726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707220.09</v>
      </c>
      <c r="D131" s="2">
        <f>'PR-RAS'!E135</f>
        <v>926075.48</v>
      </c>
      <c r="E131" s="2">
        <v>0</v>
      </c>
      <c r="F131" s="2">
        <v>0</v>
      </c>
      <c r="G131" s="3">
        <f t="shared" si="0"/>
        <v>332718.2365</v>
      </c>
      <c r="H131" s="3">
        <f t="shared" si="1"/>
        <v>0.56999999994877726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706251.1</v>
      </c>
      <c r="D132" s="2">
        <f>'PR-RAS'!E136</f>
        <v>917001.36</v>
      </c>
      <c r="E132" s="2">
        <v>0</v>
      </c>
      <c r="F132" s="2">
        <v>0</v>
      </c>
      <c r="G132" s="3">
        <f t="shared" si="0"/>
        <v>332773.25042</v>
      </c>
      <c r="H132" s="3">
        <f t="shared" si="1"/>
        <v>0.4599999999627471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968.99</v>
      </c>
      <c r="D133" s="2">
        <f>'PR-RAS'!E137</f>
        <v>9074.1200000000008</v>
      </c>
      <c r="E133" s="2">
        <v>0</v>
      </c>
      <c r="F133" s="2">
        <v>0</v>
      </c>
      <c r="G133" s="3">
        <f t="shared" si="0"/>
        <v>2523.4743600000006</v>
      </c>
      <c r="H133" s="3">
        <f t="shared" si="1"/>
        <v>0.13000000000079126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837680.49</v>
      </c>
      <c r="D148" s="2">
        <f>'PR-RAS'!E152</f>
        <v>1105587.01</v>
      </c>
      <c r="E148" s="2">
        <v>0</v>
      </c>
      <c r="F148" s="2">
        <v>0</v>
      </c>
      <c r="G148" s="3">
        <f t="shared" si="0"/>
        <v>448181.61296999996</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554689.46</v>
      </c>
      <c r="D149" s="2">
        <f>'PR-RAS'!E153</f>
        <v>704377.87</v>
      </c>
      <c r="E149" s="2">
        <v>0</v>
      </c>
      <c r="F149" s="2">
        <v>0</v>
      </c>
      <c r="G149" s="3">
        <f t="shared" si="0"/>
        <v>290589.88959999999</v>
      </c>
      <c r="H149" s="3">
        <f t="shared" si="1"/>
        <v>0.58999999996740371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462945.66</v>
      </c>
      <c r="D150" s="2">
        <f>'PR-RAS'!E154</f>
        <v>587353.38</v>
      </c>
      <c r="E150" s="2">
        <v>0</v>
      </c>
      <c r="F150" s="2">
        <v>0</v>
      </c>
      <c r="G150" s="3">
        <f t="shared" si="0"/>
        <v>244010.21057999998</v>
      </c>
      <c r="H150" s="3">
        <f t="shared" si="1"/>
        <v>0.72000000003026798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462945.66</v>
      </c>
      <c r="D151" s="2">
        <f>'PR-RAS'!E155</f>
        <v>587353.38</v>
      </c>
      <c r="E151" s="2">
        <v>0</v>
      </c>
      <c r="F151" s="2">
        <v>0</v>
      </c>
      <c r="G151" s="3">
        <f t="shared" si="0"/>
        <v>245647.86299999998</v>
      </c>
      <c r="H151" s="3">
        <f t="shared" si="1"/>
        <v>0.72000000003026798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18935.400000000001</v>
      </c>
      <c r="D155" s="2">
        <f>'PR-RAS'!E159</f>
        <v>22945.7</v>
      </c>
      <c r="E155" s="2">
        <v>0</v>
      </c>
      <c r="F155" s="2">
        <v>0</v>
      </c>
      <c r="G155" s="3">
        <f t="shared" si="0"/>
        <v>9983.3271999999997</v>
      </c>
      <c r="H155" s="3">
        <f t="shared" si="1"/>
        <v>0.7000000000007276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72808.399999999994</v>
      </c>
      <c r="D156" s="2">
        <f>'PR-RAS'!E160</f>
        <v>94078.79</v>
      </c>
      <c r="E156" s="2">
        <v>0</v>
      </c>
      <c r="F156" s="2">
        <v>0</v>
      </c>
      <c r="G156" s="3">
        <f t="shared" si="0"/>
        <v>40449.726899999994</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72808.399999999994</v>
      </c>
      <c r="D158" s="2">
        <f>'PR-RAS'!E162</f>
        <v>94078.79</v>
      </c>
      <c r="E158" s="2">
        <v>0</v>
      </c>
      <c r="F158" s="2">
        <v>0</v>
      </c>
      <c r="G158" s="3">
        <f t="shared" si="0"/>
        <v>40971.658859999996</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282991.02999999997</v>
      </c>
      <c r="D160" s="2">
        <f>'PR-RAS'!E164</f>
        <v>401209.13999999996</v>
      </c>
      <c r="E160" s="2">
        <v>0</v>
      </c>
      <c r="F160" s="2">
        <v>0</v>
      </c>
      <c r="G160" s="3">
        <f t="shared" si="0"/>
        <v>172580.08028999998</v>
      </c>
      <c r="H160" s="3">
        <f t="shared" si="1"/>
        <v>0.16999999992549419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17182.48</v>
      </c>
      <c r="D161" s="2">
        <f>'PR-RAS'!E165</f>
        <v>20915.43</v>
      </c>
      <c r="E161" s="2">
        <v>0</v>
      </c>
      <c r="F161" s="2">
        <v>0</v>
      </c>
      <c r="G161" s="3">
        <f t="shared" si="0"/>
        <v>9442.134399999999</v>
      </c>
      <c r="H161" s="3">
        <f t="shared" si="1"/>
        <v>0.90999999999985448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3341.08</v>
      </c>
      <c r="D162" s="2">
        <f>'PR-RAS'!E166</f>
        <v>5204.29</v>
      </c>
      <c r="E162" s="2">
        <v>0</v>
      </c>
      <c r="F162" s="2">
        <v>0</v>
      </c>
      <c r="G162" s="3">
        <f t="shared" si="0"/>
        <v>2213.69526</v>
      </c>
      <c r="H162" s="3">
        <f t="shared" si="1"/>
        <v>0.36999999999989086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13191.4</v>
      </c>
      <c r="D163" s="2">
        <f>'PR-RAS'!E167</f>
        <v>14697.39</v>
      </c>
      <c r="E163" s="2">
        <v>0</v>
      </c>
      <c r="F163" s="2">
        <v>0</v>
      </c>
      <c r="G163" s="3">
        <f t="shared" si="0"/>
        <v>6898.9611599999998</v>
      </c>
      <c r="H163" s="3">
        <f t="shared" si="1"/>
        <v>0.78999999999905413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650</v>
      </c>
      <c r="D164" s="2">
        <f>'PR-RAS'!E168</f>
        <v>1013.75</v>
      </c>
      <c r="E164" s="2">
        <v>0</v>
      </c>
      <c r="F164" s="2">
        <v>0</v>
      </c>
      <c r="G164" s="3">
        <f t="shared" si="0"/>
        <v>436.4325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37858.57</v>
      </c>
      <c r="D166" s="2">
        <f>'PR-RAS'!E170</f>
        <v>47767.68</v>
      </c>
      <c r="E166" s="2">
        <v>0</v>
      </c>
      <c r="F166" s="2">
        <v>0</v>
      </c>
      <c r="G166" s="3">
        <f t="shared" si="0"/>
        <v>22009.998449999999</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11649.44</v>
      </c>
      <c r="D167" s="2">
        <f>'PR-RAS'!E171</f>
        <v>10255.780000000001</v>
      </c>
      <c r="E167" s="2">
        <v>0</v>
      </c>
      <c r="F167" s="2">
        <v>0</v>
      </c>
      <c r="G167" s="3">
        <f t="shared" si="0"/>
        <v>5338.7260000000006</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16173.96</v>
      </c>
      <c r="D169" s="2">
        <f>'PR-RAS'!E173</f>
        <v>28730.87</v>
      </c>
      <c r="E169" s="2">
        <v>0</v>
      </c>
      <c r="F169" s="2">
        <v>0</v>
      </c>
      <c r="G169" s="3">
        <f t="shared" si="0"/>
        <v>12370.7976</v>
      </c>
      <c r="H169" s="3">
        <f t="shared" si="1"/>
        <v>0.17000000000189175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8593.07</v>
      </c>
      <c r="D170" s="2">
        <f>'PR-RAS'!E174</f>
        <v>7562.83</v>
      </c>
      <c r="E170" s="2">
        <v>0</v>
      </c>
      <c r="F170" s="2">
        <v>0</v>
      </c>
      <c r="G170" s="3">
        <f t="shared" si="0"/>
        <v>4008.4653700000003</v>
      </c>
      <c r="H170" s="3">
        <f t="shared" si="1"/>
        <v>0.23999999999978172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1442.1</v>
      </c>
      <c r="D171" s="2">
        <f>'PR-RAS'!E175</f>
        <v>1218.2</v>
      </c>
      <c r="E171" s="2">
        <v>0</v>
      </c>
      <c r="F171" s="2">
        <v>0</v>
      </c>
      <c r="G171" s="3">
        <f t="shared" si="0"/>
        <v>659.34500000000003</v>
      </c>
      <c r="H171" s="3">
        <f t="shared" si="1"/>
        <v>0.29999999999995453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202409.19</v>
      </c>
      <c r="D174" s="2">
        <f>'PR-RAS'!E178</f>
        <v>300853.01999999996</v>
      </c>
      <c r="E174" s="2">
        <v>0</v>
      </c>
      <c r="F174" s="2">
        <v>0</v>
      </c>
      <c r="G174" s="3">
        <f t="shared" si="0"/>
        <v>139111.93479</v>
      </c>
      <c r="H174" s="3">
        <f t="shared" si="1"/>
        <v>0.2099999999627471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9461.14</v>
      </c>
      <c r="D175" s="2">
        <f>'PR-RAS'!E179</f>
        <v>14028.09</v>
      </c>
      <c r="E175" s="2">
        <v>0</v>
      </c>
      <c r="F175" s="2">
        <v>0</v>
      </c>
      <c r="G175" s="3">
        <f t="shared" si="0"/>
        <v>6528.0136799999991</v>
      </c>
      <c r="H175" s="3">
        <f t="shared" si="1"/>
        <v>0.22999999999956344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27160.75</v>
      </c>
      <c r="D176" s="2">
        <f>'PR-RAS'!E180</f>
        <v>23159.74</v>
      </c>
      <c r="E176" s="2">
        <v>0</v>
      </c>
      <c r="F176" s="2">
        <v>0</v>
      </c>
      <c r="G176" s="3">
        <f t="shared" si="0"/>
        <v>12859.040250000002</v>
      </c>
      <c r="H176" s="3">
        <f t="shared" si="1"/>
        <v>0.50999999999839929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9394.8700000000008</v>
      </c>
      <c r="D177" s="2">
        <f>'PR-RAS'!E181</f>
        <v>10316.469999999999</v>
      </c>
      <c r="E177" s="2">
        <v>0</v>
      </c>
      <c r="F177" s="2">
        <v>0</v>
      </c>
      <c r="G177" s="3">
        <f t="shared" si="0"/>
        <v>5284.8945599999997</v>
      </c>
      <c r="H177" s="3">
        <f t="shared" si="1"/>
        <v>0.59999999999854481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3404.89</v>
      </c>
      <c r="D178" s="2">
        <f>'PR-RAS'!E182</f>
        <v>7124.24</v>
      </c>
      <c r="E178" s="2">
        <v>0</v>
      </c>
      <c r="F178" s="2">
        <v>0</v>
      </c>
      <c r="G178" s="3">
        <f t="shared" si="0"/>
        <v>3124.6464899999996</v>
      </c>
      <c r="H178" s="3">
        <f t="shared" si="1"/>
        <v>0.34999999999990905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72693.23</v>
      </c>
      <c r="D179" s="2">
        <f>'PR-RAS'!E183</f>
        <v>108201.87</v>
      </c>
      <c r="E179" s="2">
        <v>0</v>
      </c>
      <c r="F179" s="2">
        <v>0</v>
      </c>
      <c r="G179" s="3">
        <f t="shared" si="0"/>
        <v>51459.260659999993</v>
      </c>
      <c r="H179" s="3">
        <f t="shared" si="1"/>
        <v>0.36000000000058208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550</v>
      </c>
      <c r="E180" s="2">
        <v>0</v>
      </c>
      <c r="F180" s="2">
        <v>0</v>
      </c>
      <c r="G180" s="3">
        <f t="shared" si="0"/>
        <v>196.9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64389.64</v>
      </c>
      <c r="D181" s="2">
        <f>'PR-RAS'!E185</f>
        <v>112453.69</v>
      </c>
      <c r="E181" s="2">
        <v>0</v>
      </c>
      <c r="F181" s="2">
        <v>0</v>
      </c>
      <c r="G181" s="3">
        <f t="shared" si="0"/>
        <v>52073.463600000003</v>
      </c>
      <c r="H181" s="3">
        <f t="shared" si="1"/>
        <v>0.66999999999825377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3654.02</v>
      </c>
      <c r="D182" s="2">
        <f>'PR-RAS'!E186</f>
        <v>5898.38</v>
      </c>
      <c r="E182" s="2">
        <v>0</v>
      </c>
      <c r="F182" s="2">
        <v>0</v>
      </c>
      <c r="G182" s="3">
        <f t="shared" si="0"/>
        <v>2796.5911799999999</v>
      </c>
      <c r="H182" s="3">
        <f t="shared" si="1"/>
        <v>0.40000000000009095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12250.65</v>
      </c>
      <c r="D183" s="2">
        <f>'PR-RAS'!E187</f>
        <v>19120.54</v>
      </c>
      <c r="E183" s="2">
        <v>0</v>
      </c>
      <c r="F183" s="2">
        <v>0</v>
      </c>
      <c r="G183" s="3">
        <f t="shared" si="0"/>
        <v>9189.4948600000007</v>
      </c>
      <c r="H183" s="3">
        <f t="shared" si="1"/>
        <v>0.80999999999949068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25540.79</v>
      </c>
      <c r="D190" s="2">
        <f>'PR-RAS'!E194</f>
        <v>31673.010000000002</v>
      </c>
      <c r="E190" s="2">
        <v>0</v>
      </c>
      <c r="F190" s="2">
        <v>0</v>
      </c>
      <c r="G190" s="3">
        <f t="shared" si="0"/>
        <v>16799.607090000001</v>
      </c>
      <c r="H190" s="3">
        <f t="shared" si="1"/>
        <v>0.22000000000116415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8696.01</v>
      </c>
      <c r="D191" s="2">
        <f>'PR-RAS'!E195</f>
        <v>8600.2900000000009</v>
      </c>
      <c r="E191" s="2">
        <v>0</v>
      </c>
      <c r="F191" s="2">
        <v>0</v>
      </c>
      <c r="G191" s="3">
        <f t="shared" si="0"/>
        <v>4920.352100000001</v>
      </c>
      <c r="H191" s="3">
        <f t="shared" si="1"/>
        <v>0.30000000000109139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3678.95</v>
      </c>
      <c r="D192" s="2">
        <f>'PR-RAS'!E196</f>
        <v>3335.39</v>
      </c>
      <c r="E192" s="2">
        <v>0</v>
      </c>
      <c r="F192" s="2">
        <v>0</v>
      </c>
      <c r="G192" s="3">
        <f t="shared" si="0"/>
        <v>1976.7984300000001</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6485.81</v>
      </c>
      <c r="D193" s="2">
        <f>'PR-RAS'!E197</f>
        <v>13507.45</v>
      </c>
      <c r="E193" s="2">
        <v>0</v>
      </c>
      <c r="F193" s="2">
        <v>0</v>
      </c>
      <c r="G193" s="3">
        <f t="shared" si="0"/>
        <v>6432.1363199999996</v>
      </c>
      <c r="H193" s="3">
        <f t="shared" si="1"/>
        <v>0.64000000000032742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721.62</v>
      </c>
      <c r="D194" s="2">
        <f>'PR-RAS'!E198</f>
        <v>681.62</v>
      </c>
      <c r="E194" s="2">
        <v>0</v>
      </c>
      <c r="F194" s="2">
        <v>0</v>
      </c>
      <c r="G194" s="3">
        <f t="shared" si="0"/>
        <v>402.37798000000004</v>
      </c>
      <c r="H194" s="3">
        <f t="shared" si="1"/>
        <v>0.75999999999999091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2049.1799999999998</v>
      </c>
      <c r="D195" s="2">
        <f>'PR-RAS'!E199</f>
        <v>2604.61</v>
      </c>
      <c r="E195" s="2">
        <v>0</v>
      </c>
      <c r="F195" s="2">
        <v>0</v>
      </c>
      <c r="G195" s="3">
        <f t="shared" si="0"/>
        <v>1408.1296</v>
      </c>
      <c r="H195" s="3">
        <f t="shared" si="1"/>
        <v>0.56999999999970896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3909.22</v>
      </c>
      <c r="D197" s="2">
        <f>'PR-RAS'!E201</f>
        <v>2943.65</v>
      </c>
      <c r="E197" s="2">
        <v>0</v>
      </c>
      <c r="F197" s="2">
        <v>0</v>
      </c>
      <c r="G197" s="3">
        <f t="shared" si="0"/>
        <v>1920.1179200000001</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837680.49</v>
      </c>
      <c r="D295" s="2">
        <f>'PR-RAS'!E299</f>
        <v>1105587.01</v>
      </c>
      <c r="E295" s="2">
        <v>0</v>
      </c>
      <c r="F295" s="2">
        <v>0</v>
      </c>
      <c r="G295" s="3">
        <f t="shared" si="12"/>
        <v>896363.22593999992</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6033.2199999999721</v>
      </c>
      <c r="D297" s="2">
        <f>'PR-RAS'!E301</f>
        <v>8664.0900000000838</v>
      </c>
      <c r="E297" s="2">
        <v>0</v>
      </c>
      <c r="F297" s="2">
        <v>0</v>
      </c>
      <c r="G297" s="3">
        <f t="shared" si="12"/>
        <v>6914.974400000041</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39.58</v>
      </c>
      <c r="D299" s="2">
        <f>'PR-RAS'!E303</f>
        <v>42601.65</v>
      </c>
      <c r="E299" s="2">
        <v>0</v>
      </c>
      <c r="F299" s="2">
        <v>0</v>
      </c>
      <c r="G299" s="3">
        <f t="shared" si="12"/>
        <v>25402.378240000002</v>
      </c>
      <c r="H299" s="3">
        <f t="shared" si="13"/>
        <v>0.76999999999854651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14205.44</v>
      </c>
      <c r="D300" s="2">
        <f>'PR-RAS'!E304</f>
        <v>15443.69</v>
      </c>
      <c r="E300" s="2">
        <v>0</v>
      </c>
      <c r="F300" s="2">
        <v>0</v>
      </c>
      <c r="G300" s="3">
        <f t="shared" si="12"/>
        <v>13482.75318</v>
      </c>
      <c r="H300" s="3">
        <f t="shared" si="13"/>
        <v>0.75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14205.44</v>
      </c>
      <c r="D301" s="2">
        <f>'PR-RAS'!E305</f>
        <v>15443.69</v>
      </c>
      <c r="E301" s="2">
        <v>0</v>
      </c>
      <c r="F301" s="2">
        <v>0</v>
      </c>
      <c r="G301" s="3">
        <f t="shared" si="12"/>
        <v>13527.846</v>
      </c>
      <c r="H301" s="3">
        <f t="shared" si="13"/>
        <v>0.75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773</v>
      </c>
      <c r="D303" s="2">
        <f>'PR-RAS'!E308</f>
        <v>1030</v>
      </c>
      <c r="E303" s="2">
        <v>0</v>
      </c>
      <c r="F303" s="2">
        <v>0</v>
      </c>
      <c r="G303" s="3">
        <f t="shared" si="12"/>
        <v>855.56599999999992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773</v>
      </c>
      <c r="D316" s="2">
        <f>'PR-RAS'!E321</f>
        <v>1030</v>
      </c>
      <c r="E316" s="2">
        <v>0</v>
      </c>
      <c r="F316" s="2">
        <v>0</v>
      </c>
      <c r="G316" s="3">
        <f t="shared" si="12"/>
        <v>892.39499999999998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773</v>
      </c>
      <c r="D331" s="2">
        <f>'PR-RAS'!E336</f>
        <v>1030</v>
      </c>
      <c r="E331" s="2">
        <v>0</v>
      </c>
      <c r="F331" s="2">
        <v>0</v>
      </c>
      <c r="G331" s="3">
        <f t="shared" si="12"/>
        <v>934.8900000000001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773</v>
      </c>
      <c r="D332" s="2">
        <f>'PR-RAS'!E337</f>
        <v>1030</v>
      </c>
      <c r="E332" s="2">
        <v>0</v>
      </c>
      <c r="F332" s="2">
        <v>0</v>
      </c>
      <c r="G332" s="3">
        <f t="shared" si="12"/>
        <v>937.72300000000007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37301.589999999997</v>
      </c>
      <c r="D355" s="2">
        <f>'PR-RAS'!E360</f>
        <v>10104.120000000001</v>
      </c>
      <c r="E355" s="2">
        <v>0</v>
      </c>
      <c r="F355" s="2">
        <v>0</v>
      </c>
      <c r="G355" s="3">
        <f t="shared" si="12"/>
        <v>20358.47982</v>
      </c>
      <c r="H355" s="3">
        <f t="shared" si="13"/>
        <v>0.53000000000429281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37301.589999999997</v>
      </c>
      <c r="D368" s="2">
        <f>'PR-RAS'!E373</f>
        <v>10104.120000000001</v>
      </c>
      <c r="E368" s="2">
        <v>0</v>
      </c>
      <c r="F368" s="2">
        <v>0</v>
      </c>
      <c r="G368" s="3">
        <f t="shared" si="12"/>
        <v>21106.107609999999</v>
      </c>
      <c r="H368" s="3">
        <f t="shared" si="13"/>
        <v>0.53000000000429281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3601.59</v>
      </c>
      <c r="D374" s="2">
        <f>'PR-RAS'!E379</f>
        <v>10104.120000000001</v>
      </c>
      <c r="E374" s="2">
        <v>0</v>
      </c>
      <c r="F374" s="2">
        <v>0</v>
      </c>
      <c r="G374" s="3">
        <f t="shared" si="12"/>
        <v>8881.0665900000004</v>
      </c>
      <c r="H374" s="3">
        <f t="shared" si="13"/>
        <v>0.53000000000065484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1785.59</v>
      </c>
      <c r="D375" s="2">
        <f>'PR-RAS'!E380</f>
        <v>0</v>
      </c>
      <c r="E375" s="2">
        <v>0</v>
      </c>
      <c r="F375" s="2">
        <v>0</v>
      </c>
      <c r="G375" s="3">
        <f t="shared" si="12"/>
        <v>667.81065999999998</v>
      </c>
      <c r="H375" s="3">
        <f t="shared" si="13"/>
        <v>0.41000000000008185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1816</v>
      </c>
      <c r="D381" s="2">
        <f>'PR-RAS'!E386</f>
        <v>10104.120000000001</v>
      </c>
      <c r="E381" s="2">
        <v>0</v>
      </c>
      <c r="F381" s="2">
        <v>0</v>
      </c>
      <c r="G381" s="3">
        <f t="shared" si="12"/>
        <v>8369.2112000000016</v>
      </c>
      <c r="H381" s="3">
        <f t="shared" si="13"/>
        <v>0.12000000000080036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33700</v>
      </c>
      <c r="D383" s="2">
        <f>'PR-RAS'!E388</f>
        <v>0</v>
      </c>
      <c r="E383" s="2">
        <v>0</v>
      </c>
      <c r="F383" s="2">
        <v>0</v>
      </c>
      <c r="G383" s="3">
        <f t="shared" si="12"/>
        <v>12873.4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33700</v>
      </c>
      <c r="D384" s="2">
        <f>'PR-RAS'!E389</f>
        <v>0</v>
      </c>
      <c r="E384" s="2">
        <v>0</v>
      </c>
      <c r="F384" s="2">
        <v>0</v>
      </c>
      <c r="G384" s="3">
        <f t="shared" si="12"/>
        <v>12907.1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36528.589999999997</v>
      </c>
      <c r="D413" s="2">
        <f>'PR-RAS'!E418</f>
        <v>9074.1200000000008</v>
      </c>
      <c r="E413" s="2">
        <v>0</v>
      </c>
      <c r="F413" s="2">
        <v>0</v>
      </c>
      <c r="G413" s="3">
        <f t="shared" si="12"/>
        <v>22526.85396</v>
      </c>
      <c r="H413" s="3">
        <f t="shared" si="13"/>
        <v>0.53000000000429281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0.26</v>
      </c>
      <c r="D415" s="2">
        <f>'PR-RAS'!E420</f>
        <v>0</v>
      </c>
      <c r="E415" s="2">
        <v>0</v>
      </c>
      <c r="F415" s="2">
        <v>0</v>
      </c>
      <c r="G415" s="3">
        <f t="shared" si="12"/>
        <v>0.10764</v>
      </c>
      <c r="H415" s="3">
        <f t="shared" si="13"/>
        <v>0.26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832420.27</v>
      </c>
      <c r="D417" s="2">
        <f>'PR-RAS'!E422</f>
        <v>1097952.92</v>
      </c>
      <c r="E417" s="2">
        <v>0</v>
      </c>
      <c r="F417" s="2">
        <v>0</v>
      </c>
      <c r="G417" s="3">
        <f t="shared" si="12"/>
        <v>1259783.6617599998</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874982.08</v>
      </c>
      <c r="D418" s="2">
        <f>'PR-RAS'!E423</f>
        <v>1115691.1300000001</v>
      </c>
      <c r="E418" s="2">
        <v>0</v>
      </c>
      <c r="F418" s="2">
        <v>0</v>
      </c>
      <c r="G418" s="3">
        <f t="shared" si="12"/>
        <v>1295353.9297800001</v>
      </c>
      <c r="H418" s="3">
        <f t="shared" si="13"/>
        <v>0.21000000007916242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42561.809999999939</v>
      </c>
      <c r="D420" s="2">
        <f>'PR-RAS'!E425</f>
        <v>17738.210000000196</v>
      </c>
      <c r="E420" s="2">
        <v>0</v>
      </c>
      <c r="F420" s="2">
        <v>0</v>
      </c>
      <c r="G420" s="3">
        <f t="shared" si="12"/>
        <v>32698.018370000136</v>
      </c>
      <c r="H420" s="3">
        <f t="shared" si="13"/>
        <v>0.40000000025611371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39.839999999999996</v>
      </c>
      <c r="D422" s="2">
        <f>'PR-RAS'!E427</f>
        <v>42601.65</v>
      </c>
      <c r="E422" s="2">
        <v>0</v>
      </c>
      <c r="F422" s="2">
        <v>0</v>
      </c>
      <c r="G422" s="3">
        <f t="shared" si="12"/>
        <v>35887.361939999995</v>
      </c>
      <c r="H422" s="3">
        <f t="shared" si="13"/>
        <v>0.5099999999985485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14205.44</v>
      </c>
      <c r="D423" s="2">
        <f>'PR-RAS'!E428</f>
        <v>15443.69</v>
      </c>
      <c r="E423" s="2">
        <v>0</v>
      </c>
      <c r="F423" s="2">
        <v>0</v>
      </c>
      <c r="G423" s="3">
        <f t="shared" si="12"/>
        <v>19029.170040000001</v>
      </c>
      <c r="H423" s="3">
        <f t="shared" si="13"/>
        <v>0.75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832420.27</v>
      </c>
      <c r="D637" s="2">
        <f>'PR-RAS'!E643</f>
        <v>1097952.92</v>
      </c>
      <c r="E637" s="2">
        <v>0</v>
      </c>
      <c r="F637" s="2">
        <v>0</v>
      </c>
      <c r="G637" s="3">
        <f t="shared" si="14"/>
        <v>1926015.4059599999</v>
      </c>
      <c r="H637" s="3">
        <f t="shared" si="15"/>
        <v>0.35000000009313226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874982.08</v>
      </c>
      <c r="D638" s="2">
        <f>'PR-RAS'!E644</f>
        <v>1115691.1300000001</v>
      </c>
      <c r="E638" s="2">
        <v>0</v>
      </c>
      <c r="F638" s="2">
        <v>0</v>
      </c>
      <c r="G638" s="3">
        <f t="shared" si="14"/>
        <v>1978754.0845800003</v>
      </c>
      <c r="H638" s="3">
        <f t="shared" si="15"/>
        <v>0.21000000007916242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42561.809999999939</v>
      </c>
      <c r="D640" s="2">
        <f>'PR-RAS'!E646</f>
        <v>17738.210000000196</v>
      </c>
      <c r="E640" s="2">
        <v>0</v>
      </c>
      <c r="F640" s="2">
        <v>0</v>
      </c>
      <c r="G640" s="3">
        <f t="shared" si="14"/>
        <v>49866.428970000212</v>
      </c>
      <c r="H640" s="3">
        <f t="shared" si="15"/>
        <v>0.40000000025611371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39.839999999999996</v>
      </c>
      <c r="D642" s="2">
        <f>'PR-RAS'!E648</f>
        <v>42601.65</v>
      </c>
      <c r="E642" s="2">
        <v>0</v>
      </c>
      <c r="F642" s="2">
        <v>0</v>
      </c>
      <c r="G642" s="3">
        <f t="shared" si="14"/>
        <v>54640.852740000002</v>
      </c>
      <c r="H642" s="3">
        <f t="shared" si="15"/>
        <v>0.5099999999985485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42601.649999999936</v>
      </c>
      <c r="D644" s="2">
        <f>'PR-RAS'!E650</f>
        <v>60339.860000000197</v>
      </c>
      <c r="E644" s="2">
        <v>0</v>
      </c>
      <c r="F644" s="2">
        <v>0</v>
      </c>
      <c r="G644" s="3">
        <f t="shared" si="14"/>
        <v>104989.92091000022</v>
      </c>
      <c r="H644" s="3">
        <f t="shared" si="15"/>
        <v>0.48999999986699549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396.82</v>
      </c>
      <c r="D646" s="2">
        <f>'PR-RAS'!E653</f>
        <v>417.55</v>
      </c>
      <c r="E646" s="2">
        <v>0</v>
      </c>
      <c r="F646" s="2">
        <v>0</v>
      </c>
      <c r="G646" s="3">
        <f t="shared" si="14"/>
        <v>794.58840000000009</v>
      </c>
      <c r="H646" s="3">
        <f t="shared" si="15"/>
        <v>0.62999999999999545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7293.51</v>
      </c>
      <c r="D647" s="2">
        <f>'PR-RAS'!E654</f>
        <v>7260</v>
      </c>
      <c r="E647" s="2">
        <v>0</v>
      </c>
      <c r="F647" s="2">
        <v>0</v>
      </c>
      <c r="G647" s="3">
        <f t="shared" si="14"/>
        <v>14091.527460000001</v>
      </c>
      <c r="H647" s="3">
        <f t="shared" si="15"/>
        <v>0.48999999999978172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7272.78</v>
      </c>
      <c r="D648" s="2">
        <f>'PR-RAS'!E655</f>
        <v>7377.55</v>
      </c>
      <c r="E648" s="2">
        <v>0</v>
      </c>
      <c r="F648" s="2">
        <v>0</v>
      </c>
      <c r="G648" s="3">
        <f t="shared" si="14"/>
        <v>14252.03836</v>
      </c>
      <c r="H648" s="3">
        <f t="shared" si="15"/>
        <v>0.67000000000007276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417.55000000000018</v>
      </c>
      <c r="D649" s="2">
        <f>'PR-RAS'!E656</f>
        <v>300</v>
      </c>
      <c r="E649" s="2">
        <v>0</v>
      </c>
      <c r="F649" s="2">
        <v>0</v>
      </c>
      <c r="G649" s="3">
        <f t="shared" si="14"/>
        <v>659.37240000000008</v>
      </c>
      <c r="H649" s="3">
        <f t="shared" si="15"/>
        <v>0.4499999999998181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35</v>
      </c>
      <c r="E651" s="2">
        <v>0</v>
      </c>
      <c r="F651" s="2">
        <v>0</v>
      </c>
      <c r="G651" s="3">
        <f t="shared" si="14"/>
        <v>65.650000000000006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34</v>
      </c>
      <c r="E653" s="2">
        <v>0</v>
      </c>
      <c r="F653" s="2">
        <v>0</v>
      </c>
      <c r="G653" s="3">
        <f t="shared" si="14"/>
        <v>63.244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37300</v>
      </c>
      <c r="D676" s="2">
        <f>'PR-RAS'!E683</f>
        <v>49700</v>
      </c>
      <c r="E676" s="2">
        <v>0</v>
      </c>
      <c r="F676" s="2">
        <v>0</v>
      </c>
      <c r="G676" s="3">
        <f t="shared" si="14"/>
        <v>92272.5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3920</v>
      </c>
      <c r="D726" s="2">
        <f>'PR-RAS'!E733</f>
        <v>3560</v>
      </c>
      <c r="E726" s="2">
        <v>0</v>
      </c>
      <c r="F726" s="2">
        <v>0</v>
      </c>
      <c r="G726" s="3">
        <f t="shared" si="14"/>
        <v>8004</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13191.4</v>
      </c>
      <c r="D727" s="2">
        <f>'PR-RAS'!E734</f>
        <v>14577.39</v>
      </c>
      <c r="E727" s="2">
        <v>0</v>
      </c>
      <c r="F727" s="2">
        <v>0</v>
      </c>
      <c r="G727" s="3">
        <f t="shared" si="14"/>
        <v>30743.326679999998</v>
      </c>
      <c r="H727" s="3">
        <f t="shared" si="15"/>
        <v>0.78999999999905413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2087.35</v>
      </c>
      <c r="E728" s="2">
        <v>0</v>
      </c>
      <c r="F728" s="2">
        <v>0</v>
      </c>
      <c r="G728" s="3">
        <f t="shared" si="14"/>
        <v>3035.0068999999999</v>
      </c>
      <c r="H728" s="3">
        <f t="shared" si="15"/>
        <v>0.34999999999990905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550</v>
      </c>
      <c r="E729" s="2">
        <v>0</v>
      </c>
      <c r="F729" s="2">
        <v>0</v>
      </c>
      <c r="G729" s="3">
        <f t="shared" si="14"/>
        <v>800.8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47572.01</v>
      </c>
      <c r="D730" s="2">
        <f>'PR-RAS'!E737</f>
        <v>96152.39</v>
      </c>
      <c r="E730" s="2">
        <v>0</v>
      </c>
      <c r="F730" s="2">
        <v>0</v>
      </c>
      <c r="G730" s="3">
        <f t="shared" si="14"/>
        <v>174870.17991000001</v>
      </c>
      <c r="H730" s="3">
        <f t="shared" si="15"/>
        <v>0.40000000000145519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2787.17</v>
      </c>
      <c r="E731" s="2">
        <v>0</v>
      </c>
      <c r="F731" s="2">
        <v>0</v>
      </c>
      <c r="G731" s="3">
        <f t="shared" si="14"/>
        <v>4069.2682</v>
      </c>
      <c r="H731" s="3">
        <f t="shared" si="15"/>
        <v>0.17000000000007276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229.74</v>
      </c>
      <c r="D732" s="2">
        <f>'PR-RAS'!E739</f>
        <v>5768.72</v>
      </c>
      <c r="E732" s="2">
        <v>0</v>
      </c>
      <c r="F732" s="2">
        <v>0</v>
      </c>
      <c r="G732" s="3">
        <f t="shared" si="14"/>
        <v>8601.8085800000008</v>
      </c>
      <c r="H732" s="3">
        <f t="shared" si="15"/>
        <v>0.53999999999973625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8696.01</v>
      </c>
      <c r="D734" s="2">
        <f>'PR-RAS'!E741</f>
        <v>8600.2900000000009</v>
      </c>
      <c r="E734" s="2">
        <v>0</v>
      </c>
      <c r="F734" s="2">
        <v>0</v>
      </c>
      <c r="G734" s="3">
        <f t="shared" si="14"/>
        <v>18982.200470000003</v>
      </c>
      <c r="H734" s="3">
        <f t="shared" si="15"/>
        <v>0.30000000000109139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2118.5700000000002</v>
      </c>
      <c r="D735" s="2">
        <f>'PR-RAS'!E742</f>
        <v>1895.73</v>
      </c>
      <c r="E735" s="2">
        <v>0</v>
      </c>
      <c r="F735" s="2">
        <v>0</v>
      </c>
      <c r="G735" s="3">
        <f t="shared" si="14"/>
        <v>4337.9620200000008</v>
      </c>
      <c r="H735" s="3">
        <f t="shared" si="15"/>
        <v>0.6999999999998181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2367.88</v>
      </c>
      <c r="E737" s="2">
        <v>0</v>
      </c>
      <c r="F737" s="2">
        <v>0</v>
      </c>
      <c r="G737" s="3">
        <f t="shared" si="28"/>
        <v>3485.5193600000002</v>
      </c>
      <c r="H737" s="3">
        <f t="shared" si="29"/>
        <v>0.11999999999989086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418708.86</v>
      </c>
      <c r="D1011" s="7">
        <f>BILANCA!E6</f>
        <v>376523.03000000009</v>
      </c>
      <c r="E1011" s="7">
        <v>0</v>
      </c>
      <c r="F1011" s="7">
        <v>0</v>
      </c>
      <c r="G1011" s="8">
        <f t="shared" ref="G1011:G1306" si="38">B1011/1000*C1011+B1011/500*D1011</f>
        <v>1171.7549200000003</v>
      </c>
      <c r="H1011" s="8">
        <f t="shared" si="35"/>
        <v>0.17000000010011718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385492.89</v>
      </c>
      <c r="D1012" s="2">
        <f>BILANCA!E7</f>
        <v>350932.51000000007</v>
      </c>
      <c r="E1012" s="2">
        <v>0</v>
      </c>
      <c r="F1012" s="2">
        <v>0</v>
      </c>
      <c r="G1012" s="3">
        <f t="shared" si="38"/>
        <v>2174.7158200000003</v>
      </c>
      <c r="H1012" s="3">
        <f t="shared" si="35"/>
        <v>0.59999999991850927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129811.93</v>
      </c>
      <c r="D1013" s="2">
        <f>BILANCA!E8</f>
        <v>129811.93</v>
      </c>
      <c r="E1013" s="2">
        <v>0</v>
      </c>
      <c r="F1013" s="2">
        <v>0</v>
      </c>
      <c r="G1013" s="3">
        <f t="shared" si="38"/>
        <v>1168.30737</v>
      </c>
      <c r="H1013" s="3">
        <f t="shared" si="35"/>
        <v>0.14000000001396984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129811.93</v>
      </c>
      <c r="D1014" s="2">
        <f>BILANCA!E9</f>
        <v>129811.93</v>
      </c>
      <c r="E1014" s="2">
        <v>0</v>
      </c>
      <c r="F1014" s="2">
        <v>0</v>
      </c>
      <c r="G1014" s="3">
        <f t="shared" si="38"/>
        <v>1557.74316</v>
      </c>
      <c r="H1014" s="3">
        <f t="shared" si="35"/>
        <v>0.14000000001396984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255680.96000000005</v>
      </c>
      <c r="D1017" s="2">
        <f>BILANCA!E12</f>
        <v>221120.58000000007</v>
      </c>
      <c r="E1017" s="2">
        <v>0</v>
      </c>
      <c r="F1017" s="2">
        <v>0</v>
      </c>
      <c r="G1017" s="3">
        <f t="shared" si="38"/>
        <v>4885.4548400000012</v>
      </c>
      <c r="H1017" s="3">
        <f t="shared" si="35"/>
        <v>0.45999999987543561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125090.72000000009</v>
      </c>
      <c r="D1018" s="2">
        <f>BILANCA!E13</f>
        <v>116633.13000000012</v>
      </c>
      <c r="E1018" s="2">
        <v>0</v>
      </c>
      <c r="F1018" s="2">
        <v>0</v>
      </c>
      <c r="G1018" s="3">
        <f t="shared" si="38"/>
        <v>2866.8558400000029</v>
      </c>
      <c r="H1018" s="3">
        <f t="shared" si="35"/>
        <v>0.41000000003259629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956585.05</v>
      </c>
      <c r="D1020" s="2">
        <f>BILANCA!E15</f>
        <v>956585.05</v>
      </c>
      <c r="E1020" s="2">
        <v>0</v>
      </c>
      <c r="F1020" s="2">
        <v>0</v>
      </c>
      <c r="G1020" s="3">
        <f t="shared" si="38"/>
        <v>28697.551500000001</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26457.42</v>
      </c>
      <c r="D1022" s="2">
        <f>BILANCA!E17</f>
        <v>26457.42</v>
      </c>
      <c r="E1022" s="2">
        <v>0</v>
      </c>
      <c r="F1022" s="2">
        <v>0</v>
      </c>
      <c r="G1022" s="3">
        <f t="shared" si="38"/>
        <v>952.46712000000002</v>
      </c>
      <c r="H1022" s="3">
        <f t="shared" si="35"/>
        <v>0.83999999999650754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857951.75</v>
      </c>
      <c r="D1023" s="2">
        <f>BILANCA!E18</f>
        <v>866409.34</v>
      </c>
      <c r="E1023" s="2">
        <v>0</v>
      </c>
      <c r="F1023" s="2">
        <v>0</v>
      </c>
      <c r="G1023" s="3">
        <f t="shared" si="38"/>
        <v>33680.015589999995</v>
      </c>
      <c r="H1023" s="3">
        <f t="shared" si="35"/>
        <v>0.58999999996740371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95967.719999999972</v>
      </c>
      <c r="D1024" s="2">
        <f>BILANCA!E19</f>
        <v>79425.009999999951</v>
      </c>
      <c r="E1024" s="2">
        <v>0</v>
      </c>
      <c r="F1024" s="2">
        <v>0</v>
      </c>
      <c r="G1024" s="3">
        <f t="shared" si="38"/>
        <v>3567.448359999998</v>
      </c>
      <c r="H1024" s="3">
        <f t="shared" si="35"/>
        <v>0.28999999997904524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94127.43</v>
      </c>
      <c r="D1025" s="2">
        <f>BILANCA!E20</f>
        <v>28472.05</v>
      </c>
      <c r="E1025" s="2">
        <v>0</v>
      </c>
      <c r="F1025" s="2">
        <v>0</v>
      </c>
      <c r="G1025" s="3">
        <f t="shared" si="38"/>
        <v>2266.0729499999998</v>
      </c>
      <c r="H1025" s="3">
        <f t="shared" si="35"/>
        <v>0.47999999999228748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904.48</v>
      </c>
      <c r="D1026" s="2">
        <f>BILANCA!E21</f>
        <v>0.02</v>
      </c>
      <c r="E1026" s="2">
        <v>0</v>
      </c>
      <c r="F1026" s="2">
        <v>0</v>
      </c>
      <c r="G1026" s="3">
        <f t="shared" si="38"/>
        <v>14.472320000000002</v>
      </c>
      <c r="H1026" s="3">
        <f t="shared" si="35"/>
        <v>0.50000000000001821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1128.1400000000001</v>
      </c>
      <c r="D1027" s="2">
        <f>BILANCA!E22</f>
        <v>0</v>
      </c>
      <c r="E1027" s="2">
        <v>0</v>
      </c>
      <c r="F1027" s="2">
        <v>0</v>
      </c>
      <c r="G1027" s="3">
        <f t="shared" si="38"/>
        <v>19.178380000000004</v>
      </c>
      <c r="H1027" s="3">
        <f t="shared" si="35"/>
        <v>0.14000000000010004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71156.479999999996</v>
      </c>
      <c r="D1030" s="2">
        <f>BILANCA!E25</f>
        <v>68215.47</v>
      </c>
      <c r="E1030" s="2">
        <v>0</v>
      </c>
      <c r="F1030" s="2">
        <v>0</v>
      </c>
      <c r="G1030" s="3">
        <f t="shared" si="38"/>
        <v>4151.7484000000004</v>
      </c>
      <c r="H1030" s="3">
        <f t="shared" si="35"/>
        <v>0.94999999999708962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391548.06</v>
      </c>
      <c r="D1031" s="2">
        <f>BILANCA!E26</f>
        <v>355315.68</v>
      </c>
      <c r="E1031" s="2">
        <v>0</v>
      </c>
      <c r="F1031" s="2">
        <v>0</v>
      </c>
      <c r="G1031" s="3">
        <f t="shared" si="38"/>
        <v>23145.767820000001</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462896.87</v>
      </c>
      <c r="D1033" s="2">
        <f>BILANCA!E28</f>
        <v>372578.21</v>
      </c>
      <c r="E1033" s="2">
        <v>0</v>
      </c>
      <c r="F1033" s="2">
        <v>0</v>
      </c>
      <c r="G1033" s="3">
        <f t="shared" si="38"/>
        <v>27785.22567</v>
      </c>
      <c r="H1033" s="3">
        <f t="shared" si="35"/>
        <v>0.34000000002561137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31802.440000000002</v>
      </c>
      <c r="D1034" s="2">
        <f>BILANCA!E29</f>
        <v>25062.440000000002</v>
      </c>
      <c r="E1034" s="2">
        <v>0</v>
      </c>
      <c r="F1034" s="2">
        <v>0</v>
      </c>
      <c r="G1034" s="3">
        <f t="shared" si="38"/>
        <v>1966.2556800000002</v>
      </c>
      <c r="H1034" s="3">
        <f t="shared" si="35"/>
        <v>0.88000000000465661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47410.43</v>
      </c>
      <c r="D1035" s="2">
        <f>BILANCA!E30</f>
        <v>39937.97</v>
      </c>
      <c r="E1035" s="2">
        <v>0</v>
      </c>
      <c r="F1035" s="2">
        <v>0</v>
      </c>
      <c r="G1035" s="3">
        <f t="shared" si="38"/>
        <v>3182.1592500000006</v>
      </c>
      <c r="H1035" s="3">
        <f t="shared" si="35"/>
        <v>0.45999999999912689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15607.99</v>
      </c>
      <c r="D1039" s="2">
        <f>BILANCA!E34</f>
        <v>14875.53</v>
      </c>
      <c r="E1039" s="2">
        <v>0</v>
      </c>
      <c r="F1039" s="2">
        <v>0</v>
      </c>
      <c r="G1039" s="3">
        <f t="shared" si="38"/>
        <v>1315.41245</v>
      </c>
      <c r="H1039" s="3">
        <f t="shared" si="35"/>
        <v>0.47999999999956344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2820.08</v>
      </c>
      <c r="D1050" s="2">
        <f>BILANCA!E45</f>
        <v>0</v>
      </c>
      <c r="E1050" s="2">
        <v>0</v>
      </c>
      <c r="F1050" s="2">
        <v>0</v>
      </c>
      <c r="G1050" s="3">
        <f t="shared" si="38"/>
        <v>112.8032</v>
      </c>
      <c r="H1050" s="3">
        <f t="shared" si="35"/>
        <v>7.999999999992724E-2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2964.99</v>
      </c>
      <c r="D1052" s="2">
        <f>BILANCA!E47</f>
        <v>0</v>
      </c>
      <c r="E1052" s="2">
        <v>0</v>
      </c>
      <c r="F1052" s="2">
        <v>0</v>
      </c>
      <c r="G1052" s="3">
        <f t="shared" si="38"/>
        <v>124.52958</v>
      </c>
      <c r="H1052" s="3">
        <f t="shared" si="35"/>
        <v>1.0000000000218279E-2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144.91</v>
      </c>
      <c r="D1055" s="2">
        <f>BILANCA!E50</f>
        <v>0</v>
      </c>
      <c r="E1055" s="2">
        <v>0</v>
      </c>
      <c r="F1055" s="2">
        <v>0</v>
      </c>
      <c r="G1055" s="3">
        <f t="shared" si="38"/>
        <v>6.52095</v>
      </c>
      <c r="H1055" s="3">
        <f t="shared" si="35"/>
        <v>9.0000000000003411E-2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7335.35</v>
      </c>
      <c r="D1059" s="2">
        <f>BILANCA!E54</f>
        <v>7008.47</v>
      </c>
      <c r="E1059" s="2">
        <v>0</v>
      </c>
      <c r="F1059" s="2">
        <v>0</v>
      </c>
      <c r="G1059" s="3">
        <f t="shared" si="38"/>
        <v>1046.2622100000001</v>
      </c>
      <c r="H1059" s="3">
        <f t="shared" si="35"/>
        <v>0.82000000000061846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7335.35</v>
      </c>
      <c r="D1060" s="2">
        <f>BILANCA!E55</f>
        <v>7008.47</v>
      </c>
      <c r="E1060" s="2">
        <v>0</v>
      </c>
      <c r="F1060" s="2">
        <v>0</v>
      </c>
      <c r="G1060" s="3">
        <f t="shared" si="38"/>
        <v>1067.6145000000001</v>
      </c>
      <c r="H1060" s="3">
        <f t="shared" si="35"/>
        <v>0.82000000000061846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33215.97</v>
      </c>
      <c r="D1074" s="2">
        <f>BILANCA!E69</f>
        <v>25590.52</v>
      </c>
      <c r="E1074" s="2">
        <v>0</v>
      </c>
      <c r="F1074" s="2">
        <v>0</v>
      </c>
      <c r="G1074" s="3">
        <f t="shared" si="38"/>
        <v>5401.4086399999997</v>
      </c>
      <c r="H1074" s="3">
        <f t="shared" si="35"/>
        <v>0.50999999999839929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417.55</v>
      </c>
      <c r="D1075" s="2">
        <f>BILANCA!E70</f>
        <v>300</v>
      </c>
      <c r="E1075" s="2">
        <v>0</v>
      </c>
      <c r="F1075" s="2">
        <v>0</v>
      </c>
      <c r="G1075" s="3">
        <f t="shared" si="38"/>
        <v>66.140749999999997</v>
      </c>
      <c r="H1075" s="3">
        <f t="shared" si="35"/>
        <v>0.44999999999998863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417.55</v>
      </c>
      <c r="D1085" s="2">
        <f>BILANCA!E80</f>
        <v>300</v>
      </c>
      <c r="E1085" s="2">
        <v>0</v>
      </c>
      <c r="F1085" s="2">
        <v>0</v>
      </c>
      <c r="G1085" s="3">
        <f t="shared" si="38"/>
        <v>76.316249999999997</v>
      </c>
      <c r="H1085" s="3">
        <f t="shared" si="35"/>
        <v>0.44999999999998863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4417.37</v>
      </c>
      <c r="D1087" s="2">
        <f>BILANCA!E82</f>
        <v>3119.7599999999998</v>
      </c>
      <c r="E1087" s="2">
        <v>0</v>
      </c>
      <c r="F1087" s="2">
        <v>0</v>
      </c>
      <c r="G1087" s="3">
        <f t="shared" si="38"/>
        <v>820.58052999999995</v>
      </c>
      <c r="H1087" s="3">
        <f t="shared" si="35"/>
        <v>0.61000000000012733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432.33</v>
      </c>
      <c r="D1088" s="2">
        <f>BILANCA!E83</f>
        <v>432.33</v>
      </c>
      <c r="E1088" s="2">
        <v>0</v>
      </c>
      <c r="F1088" s="2">
        <v>0</v>
      </c>
      <c r="G1088" s="3">
        <f t="shared" si="38"/>
        <v>101.16521999999999</v>
      </c>
      <c r="H1088" s="3">
        <f t="shared" si="35"/>
        <v>0.65999999999996817</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3985.04</v>
      </c>
      <c r="D1092" s="2">
        <f>BILANCA!E87</f>
        <v>2687.43</v>
      </c>
      <c r="E1092" s="2">
        <v>0</v>
      </c>
      <c r="F1092" s="2">
        <v>0</v>
      </c>
      <c r="G1092" s="3">
        <f t="shared" si="38"/>
        <v>767.51179999999999</v>
      </c>
      <c r="H1092" s="3">
        <f t="shared" si="35"/>
        <v>0.46999999999979991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28381.05</v>
      </c>
      <c r="D1152" s="2">
        <f>BILANCA!E147</f>
        <v>22170.760000000002</v>
      </c>
      <c r="E1152" s="2">
        <v>0</v>
      </c>
      <c r="F1152" s="2">
        <v>0</v>
      </c>
      <c r="G1152" s="3">
        <f t="shared" si="38"/>
        <v>10326.604939999999</v>
      </c>
      <c r="H1152" s="3">
        <f t="shared" si="41"/>
        <v>0.28999999999723514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14975.75</v>
      </c>
      <c r="D1166" s="2">
        <f>BILANCA!E161</f>
        <v>16214</v>
      </c>
      <c r="E1166" s="2">
        <v>0</v>
      </c>
      <c r="F1166" s="2">
        <v>0</v>
      </c>
      <c r="G1166" s="3">
        <f t="shared" si="38"/>
        <v>7394.9850000000006</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13405.3</v>
      </c>
      <c r="D1167" s="2">
        <f>BILANCA!E162</f>
        <v>5956.76</v>
      </c>
      <c r="E1167" s="2">
        <v>0</v>
      </c>
      <c r="F1167" s="2">
        <v>0</v>
      </c>
      <c r="G1167" s="3">
        <f t="shared" si="38"/>
        <v>3975.0547399999996</v>
      </c>
      <c r="H1167" s="3">
        <f t="shared" si="41"/>
        <v>0.53999999999905413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418708.86</v>
      </c>
      <c r="D1180" s="2">
        <f>BILANCA!E176</f>
        <v>376523.03</v>
      </c>
      <c r="E1180" s="2">
        <v>0</v>
      </c>
      <c r="F1180" s="2">
        <v>0</v>
      </c>
      <c r="G1180" s="3">
        <f t="shared" si="38"/>
        <v>199198.33640000003</v>
      </c>
      <c r="H1180" s="3">
        <f t="shared" si="41"/>
        <v>0.17000000004190952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61612.18</v>
      </c>
      <c r="D1181" s="2">
        <f>BILANCA!E177</f>
        <v>70486.69</v>
      </c>
      <c r="E1181" s="2">
        <v>0</v>
      </c>
      <c r="F1181" s="2">
        <v>0</v>
      </c>
      <c r="G1181" s="3">
        <f t="shared" si="38"/>
        <v>34642.13076</v>
      </c>
      <c r="H1181" s="3">
        <f t="shared" si="41"/>
        <v>0.48999999999796273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61612.18</v>
      </c>
      <c r="D1182" s="2">
        <f>BILANCA!E178</f>
        <v>69323.59</v>
      </c>
      <c r="E1182" s="2">
        <v>0</v>
      </c>
      <c r="F1182" s="2">
        <v>0</v>
      </c>
      <c r="G1182" s="3">
        <f t="shared" si="38"/>
        <v>34444.609919999995</v>
      </c>
      <c r="H1182" s="3">
        <f t="shared" si="41"/>
        <v>0.5900000000037835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53898.79</v>
      </c>
      <c r="D1183" s="2">
        <f>BILANCA!E179</f>
        <v>59177</v>
      </c>
      <c r="E1183" s="2">
        <v>0</v>
      </c>
      <c r="F1183" s="2">
        <v>0</v>
      </c>
      <c r="G1183" s="3">
        <f t="shared" si="38"/>
        <v>29799.732669999998</v>
      </c>
      <c r="H1183" s="3">
        <f t="shared" si="41"/>
        <v>0.20999999999912689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5347.88</v>
      </c>
      <c r="D1184" s="2">
        <f>BILANCA!E180</f>
        <v>9180.7999999999993</v>
      </c>
      <c r="E1184" s="2">
        <v>0</v>
      </c>
      <c r="F1184" s="2">
        <v>0</v>
      </c>
      <c r="G1184" s="3">
        <f t="shared" si="38"/>
        <v>4125.4495199999992</v>
      </c>
      <c r="H1184" s="3">
        <f t="shared" si="41"/>
        <v>0.32000000000061846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2365.5100000000002</v>
      </c>
      <c r="D1200" s="2">
        <f>BILANCA!E196</f>
        <v>965.79</v>
      </c>
      <c r="E1200" s="2">
        <v>0</v>
      </c>
      <c r="F1200" s="2">
        <v>0</v>
      </c>
      <c r="G1200" s="3">
        <f t="shared" si="38"/>
        <v>816.44710000000009</v>
      </c>
      <c r="H1200" s="3">
        <f t="shared" si="41"/>
        <v>0.6999999999998181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1163.0999999999999</v>
      </c>
      <c r="E1251" s="2">
        <v>0</v>
      </c>
      <c r="F1251" s="2">
        <v>0</v>
      </c>
      <c r="G1251" s="3">
        <f>B1251/1000*C1251+B1251/500*D1251</f>
        <v>560.61419999999998</v>
      </c>
      <c r="H1251" s="3">
        <f>ABS(C1251-ROUND(C1251,0))+ABS(D1251-ROUND(D1251,0))</f>
        <v>9.9999999999909051E-2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357096.68</v>
      </c>
      <c r="D1255" s="2">
        <f>BILANCA!E251</f>
        <v>306036.34000000003</v>
      </c>
      <c r="E1255" s="2">
        <v>0</v>
      </c>
      <c r="F1255" s="2">
        <v>0</v>
      </c>
      <c r="G1255" s="3">
        <f t="shared" si="38"/>
        <v>237446.49320000003</v>
      </c>
      <c r="H1255" s="3">
        <f t="shared" si="41"/>
        <v>0.66000000003259629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385492.89</v>
      </c>
      <c r="D1256" s="2">
        <f>BILANCA!E252</f>
        <v>350932.51</v>
      </c>
      <c r="E1256" s="2">
        <v>0</v>
      </c>
      <c r="F1256" s="2">
        <v>0</v>
      </c>
      <c r="G1256" s="3">
        <f t="shared" si="38"/>
        <v>267490.04586000001</v>
      </c>
      <c r="H1256" s="3">
        <f t="shared" si="41"/>
        <v>0.59999999997671694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385492.89</v>
      </c>
      <c r="D1257" s="2">
        <f>BILANCA!E253</f>
        <v>350932.51</v>
      </c>
      <c r="E1257" s="2">
        <v>0</v>
      </c>
      <c r="F1257" s="2">
        <v>0</v>
      </c>
      <c r="G1257" s="3">
        <f t="shared" si="38"/>
        <v>268577.40377000003</v>
      </c>
      <c r="H1257" s="3">
        <f t="shared" si="41"/>
        <v>0.59999999997671694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-42601.65</v>
      </c>
      <c r="D1259" s="2">
        <f>BILANCA!E255</f>
        <v>-60339.86</v>
      </c>
      <c r="E1259" s="2">
        <v>0</v>
      </c>
      <c r="F1259" s="2">
        <v>0</v>
      </c>
      <c r="G1259" s="3">
        <f t="shared" si="38"/>
        <v>-40657.061130000002</v>
      </c>
      <c r="H1259" s="3">
        <f t="shared" si="41"/>
        <v>0.48999999999796273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42601.65</v>
      </c>
      <c r="D1264" s="2">
        <f>BILANCA!E260</f>
        <v>60339.86</v>
      </c>
      <c r="E1264" s="2">
        <v>0</v>
      </c>
      <c r="F1264" s="2">
        <v>0</v>
      </c>
      <c r="G1264" s="3">
        <f t="shared" si="38"/>
        <v>41473.467980000001</v>
      </c>
      <c r="H1264" s="3">
        <f t="shared" si="41"/>
        <v>0.48999999999796273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7041.79</v>
      </c>
      <c r="D1265" s="2">
        <f>BILANCA!E261</f>
        <v>60339.86</v>
      </c>
      <c r="E1265" s="2">
        <v>0</v>
      </c>
      <c r="F1265" s="2">
        <v>0</v>
      </c>
      <c r="G1265" s="3">
        <f t="shared" si="38"/>
        <v>32568.985049999999</v>
      </c>
      <c r="H1265" s="3">
        <f t="shared" si="41"/>
        <v>0.3499999999994543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35559.86</v>
      </c>
      <c r="D1266" s="2">
        <f>BILANCA!E262</f>
        <v>0</v>
      </c>
      <c r="E1266" s="2">
        <v>0</v>
      </c>
      <c r="F1266" s="2">
        <v>0</v>
      </c>
      <c r="G1266" s="3">
        <f t="shared" si="38"/>
        <v>9103.3241600000001</v>
      </c>
      <c r="H1266" s="3">
        <f t="shared" si="41"/>
        <v>0.13999999999941792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14205.44</v>
      </c>
      <c r="D1278" s="2">
        <f>BILANCA!E274</f>
        <v>15443.69</v>
      </c>
      <c r="E1278" s="2">
        <v>0</v>
      </c>
      <c r="F1278" s="2">
        <v>0</v>
      </c>
      <c r="G1278" s="3">
        <f t="shared" si="38"/>
        <v>12084.875760000003</v>
      </c>
      <c r="H1278" s="3">
        <f t="shared" si="41"/>
        <v>0.75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14205.44</v>
      </c>
      <c r="D1292" s="2">
        <f>BILANCA!E288</f>
        <v>15443.69</v>
      </c>
      <c r="E1292" s="2">
        <v>0</v>
      </c>
      <c r="F1292" s="2">
        <v>0</v>
      </c>
      <c r="G1292" s="3">
        <f t="shared" si="48"/>
        <v>12716.175239999999</v>
      </c>
      <c r="H1292" s="3">
        <f t="shared" si="49"/>
        <v>0.75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28381.05</v>
      </c>
      <c r="D1305" s="2">
        <f>BILANCA!E302</f>
        <v>6779.76</v>
      </c>
      <c r="E1305" s="2">
        <v>0</v>
      </c>
      <c r="F1305" s="2">
        <v>0</v>
      </c>
      <c r="G1305" s="3">
        <f t="shared" si="38"/>
        <v>12372.468149999999</v>
      </c>
      <c r="H1305" s="3">
        <f t="shared" si="41"/>
        <v>0.28999999999905413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15391</v>
      </c>
      <c r="E1306" s="2">
        <v>0</v>
      </c>
      <c r="F1306" s="2">
        <v>0</v>
      </c>
      <c r="G1306" s="3">
        <f t="shared" si="38"/>
        <v>9111.4719999999998</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3985.04</v>
      </c>
      <c r="D1311" s="2">
        <f>BILANCA!E308</f>
        <v>2687.43</v>
      </c>
      <c r="E1311" s="2">
        <v>0</v>
      </c>
      <c r="F1311" s="2">
        <v>0</v>
      </c>
      <c r="G1311" s="3">
        <f t="shared" si="52"/>
        <v>2817.3298999999997</v>
      </c>
      <c r="H1311" s="3">
        <f t="shared" si="41"/>
        <v>0.46999999999979991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13405.3</v>
      </c>
      <c r="D1338" s="2">
        <f>BILANCA!E335</f>
        <v>5956.76</v>
      </c>
      <c r="E1338" s="2">
        <v>0</v>
      </c>
      <c r="F1338" s="2">
        <v>0</v>
      </c>
      <c r="G1338" s="3">
        <f t="shared" si="52"/>
        <v>8304.5729600000013</v>
      </c>
      <c r="H1338" s="3">
        <f t="shared" si="41"/>
        <v>0.53999999999905413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61612.18</v>
      </c>
      <c r="D1340" s="2">
        <f>BILANCA!E337</f>
        <v>69323.59</v>
      </c>
      <c r="E1340" s="2">
        <v>0</v>
      </c>
      <c r="F1340" s="2">
        <v>0</v>
      </c>
      <c r="G1340" s="3">
        <f t="shared" si="52"/>
        <v>66085.588799999998</v>
      </c>
      <c r="H1340" s="3">
        <f t="shared" si="41"/>
        <v>0.5900000000037835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414.02</v>
      </c>
      <c r="D1347" s="2">
        <f>BILANCA!E344</f>
        <v>965.79</v>
      </c>
      <c r="E1347" s="2">
        <v>0</v>
      </c>
      <c r="F1347" s="2">
        <v>0</v>
      </c>
      <c r="G1347" s="3">
        <f t="shared" si="52"/>
        <v>790.46720000000005</v>
      </c>
      <c r="H1347" s="3">
        <f t="shared" si="41"/>
        <v>0.23000000000001819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1163.0999999999999</v>
      </c>
      <c r="E1383" s="2">
        <v>0</v>
      </c>
      <c r="F1383" s="2">
        <v>0</v>
      </c>
      <c r="G1383" s="3">
        <f t="shared" si="59"/>
        <v>867.67259999999987</v>
      </c>
      <c r="H1383" s="3">
        <f t="shared" si="60"/>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874982.08</v>
      </c>
      <c r="D1503" s="2">
        <f>'RAS-funkcijski'!E107</f>
        <v>1115691.1299999999</v>
      </c>
      <c r="E1503" s="2">
        <v>0</v>
      </c>
      <c r="F1503" s="2">
        <v>0</v>
      </c>
      <c r="G1503" s="3">
        <f t="shared" si="52"/>
        <v>319955.52701999998</v>
      </c>
      <c r="H1503" s="3">
        <f t="shared" si="63"/>
        <v>0.20999999984633178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874982.08</v>
      </c>
      <c r="D1505" s="2">
        <f>'RAS-funkcijski'!E109</f>
        <v>1115691.1299999999</v>
      </c>
      <c r="E1505" s="2">
        <v>0</v>
      </c>
      <c r="F1505" s="2">
        <v>0</v>
      </c>
      <c r="G1505" s="3">
        <f t="shared" si="52"/>
        <v>326168.25569999998</v>
      </c>
      <c r="H1505" s="3">
        <f t="shared" si="63"/>
        <v>0.20999999984633178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874982.08</v>
      </c>
      <c r="D1537" s="14">
        <f>'RAS-funkcijski'!E141</f>
        <v>1115691.1299999999</v>
      </c>
      <c r="E1537" s="14">
        <v>0</v>
      </c>
      <c r="F1537" s="14">
        <v>0</v>
      </c>
      <c r="G1537" s="15">
        <f t="shared" si="52"/>
        <v>425571.91457999998</v>
      </c>
      <c r="H1537" s="15">
        <f t="shared" si="63"/>
        <v>0.20999999984633178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44664.5</v>
      </c>
      <c r="E1538" s="7">
        <v>0</v>
      </c>
      <c r="F1538" s="7">
        <v>0</v>
      </c>
      <c r="G1538" s="8">
        <f t="shared" si="52"/>
        <v>89.329000000000008</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44664.5</v>
      </c>
      <c r="E1539" s="2">
        <v>0</v>
      </c>
      <c r="F1539" s="2">
        <v>0</v>
      </c>
      <c r="G1539" s="3">
        <f t="shared" si="52"/>
        <v>178.65800000000002</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44664.5</v>
      </c>
      <c r="E1540" s="2">
        <v>0</v>
      </c>
      <c r="F1540" s="2">
        <v>0</v>
      </c>
      <c r="G1540" s="3">
        <f t="shared" si="52"/>
        <v>267.98700000000002</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44664.5</v>
      </c>
      <c r="E1541" s="2">
        <v>0</v>
      </c>
      <c r="F1541" s="2">
        <v>0</v>
      </c>
      <c r="G1541" s="3">
        <f t="shared" si="52"/>
        <v>357.31600000000003</v>
      </c>
      <c r="H1541" s="3">
        <f t="shared" si="63"/>
        <v>0.5</v>
      </c>
      <c r="I1541" s="11">
        <f t="shared" ref="I1541:I1546" si="64">G1541*H1541</f>
        <v>178.65800000000002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61612.18</v>
      </c>
      <c r="D1582" s="7"/>
      <c r="E1582" s="7">
        <v>0</v>
      </c>
      <c r="F1582" s="7">
        <v>0</v>
      </c>
      <c r="G1582" s="8">
        <f t="shared" ref="G1582:G1686" si="70">B1582/1000*C1582</f>
        <v>61.612180000000002</v>
      </c>
      <c r="H1582" s="8">
        <f t="shared" ref="H1582:H1686" si="71">ABS(C1582-ROUND(C1582,0))</f>
        <v>0.18000000000029104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1167622.2000000002</v>
      </c>
      <c r="D1583" s="2">
        <v>0</v>
      </c>
      <c r="E1583" s="2">
        <v>0</v>
      </c>
      <c r="F1583" s="2">
        <v>0</v>
      </c>
      <c r="G1583" s="3">
        <f t="shared" si="70"/>
        <v>2335.2444000000005</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1128660.3</v>
      </c>
      <c r="D1585" s="2">
        <v>0</v>
      </c>
      <c r="E1585" s="2">
        <v>0</v>
      </c>
      <c r="F1585" s="2">
        <v>0</v>
      </c>
      <c r="G1585" s="3">
        <f t="shared" si="70"/>
        <v>4514.6412</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727597.34</v>
      </c>
      <c r="D1586" s="2">
        <v>0</v>
      </c>
      <c r="E1586" s="2">
        <v>0</v>
      </c>
      <c r="F1586" s="2">
        <v>0</v>
      </c>
      <c r="G1586" s="3">
        <f t="shared" si="70"/>
        <v>3637.9866999999999</v>
      </c>
      <c r="H1586" s="3">
        <f t="shared" si="71"/>
        <v>0.33999999996740371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400511.19</v>
      </c>
      <c r="D1587" s="2">
        <v>0</v>
      </c>
      <c r="E1587" s="2">
        <v>0</v>
      </c>
      <c r="F1587" s="2">
        <v>0</v>
      </c>
      <c r="G1587" s="3">
        <f t="shared" si="70"/>
        <v>2403.0671400000001</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551.77</v>
      </c>
      <c r="D1593" s="2">
        <v>0</v>
      </c>
      <c r="E1593" s="2">
        <v>0</v>
      </c>
      <c r="F1593" s="2">
        <v>0</v>
      </c>
      <c r="G1593" s="3">
        <f t="shared" si="70"/>
        <v>6.6212400000000002</v>
      </c>
      <c r="H1593" s="3">
        <f t="shared" si="71"/>
        <v>0.23000000000001819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10104.120000000001</v>
      </c>
      <c r="D1594" s="2">
        <v>0</v>
      </c>
      <c r="E1594" s="2">
        <v>0</v>
      </c>
      <c r="F1594" s="2">
        <v>0</v>
      </c>
      <c r="G1594" s="3">
        <f t="shared" si="70"/>
        <v>131.35356000000002</v>
      </c>
      <c r="H1594" s="3">
        <f t="shared" si="71"/>
        <v>0.12000000000080036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28857.78</v>
      </c>
      <c r="D1601" s="2">
        <v>0</v>
      </c>
      <c r="E1601" s="2">
        <v>0</v>
      </c>
      <c r="F1601" s="2">
        <v>0</v>
      </c>
      <c r="G1601" s="3">
        <f>B1601/1000*C1601</f>
        <v>577.15559999999994</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1158747.69</v>
      </c>
      <c r="D1602" s="2">
        <v>0</v>
      </c>
      <c r="E1602" s="2">
        <v>0</v>
      </c>
      <c r="F1602" s="2">
        <v>0</v>
      </c>
      <c r="G1602" s="3">
        <f t="shared" si="70"/>
        <v>24333.701489999999</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1120948.8899999999</v>
      </c>
      <c r="D1604" s="2">
        <v>0</v>
      </c>
      <c r="E1604" s="2">
        <v>0</v>
      </c>
      <c r="F1604" s="2">
        <v>0</v>
      </c>
      <c r="G1604" s="3">
        <f t="shared" si="70"/>
        <v>25781.824469999996</v>
      </c>
      <c r="H1604" s="3">
        <f t="shared" si="71"/>
        <v>0.11000000010244548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722319.13</v>
      </c>
      <c r="D1605" s="2">
        <v>0</v>
      </c>
      <c r="E1605" s="2">
        <v>0</v>
      </c>
      <c r="F1605" s="2">
        <v>0</v>
      </c>
      <c r="G1605" s="3">
        <f t="shared" si="70"/>
        <v>17335.65912</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396678.27</v>
      </c>
      <c r="D1606" s="2">
        <v>0</v>
      </c>
      <c r="E1606" s="2">
        <v>0</v>
      </c>
      <c r="F1606" s="2">
        <v>0</v>
      </c>
      <c r="G1606" s="3">
        <f t="shared" si="70"/>
        <v>9916.9567500000012</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1951.49</v>
      </c>
      <c r="D1612" s="2">
        <v>0</v>
      </c>
      <c r="E1612" s="2">
        <v>0</v>
      </c>
      <c r="F1612" s="2">
        <v>0</v>
      </c>
      <c r="G1612" s="3">
        <f t="shared" si="70"/>
        <v>60.496189999999999</v>
      </c>
      <c r="H1612" s="3">
        <f t="shared" si="71"/>
        <v>0.49000000000000909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10104.120000000001</v>
      </c>
      <c r="D1613" s="2">
        <v>0</v>
      </c>
      <c r="E1613" s="2">
        <v>0</v>
      </c>
      <c r="F1613" s="2">
        <v>0</v>
      </c>
      <c r="G1613" s="3">
        <f t="shared" si="70"/>
        <v>323.33184000000006</v>
      </c>
      <c r="H1613" s="3">
        <f t="shared" si="71"/>
        <v>0.12000000000080036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27694.68</v>
      </c>
      <c r="D1620" s="2">
        <v>0</v>
      </c>
      <c r="E1620" s="2">
        <v>0</v>
      </c>
      <c r="F1620" s="2">
        <v>0</v>
      </c>
      <c r="G1620" s="3">
        <f>B1620/1000*C1620</f>
        <v>1080.0925199999999</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70486.690000000177</v>
      </c>
      <c r="D1621" s="2">
        <v>0</v>
      </c>
      <c r="E1621" s="2">
        <v>0</v>
      </c>
      <c r="F1621" s="2">
        <v>0</v>
      </c>
      <c r="G1621" s="3">
        <f t="shared" si="70"/>
        <v>2819.4676000000072</v>
      </c>
      <c r="H1621" s="3">
        <f t="shared" si="71"/>
        <v>0.30999999982304871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70486.69</v>
      </c>
      <c r="D1681" s="2">
        <v>0</v>
      </c>
      <c r="E1681" s="2">
        <v>0</v>
      </c>
      <c r="F1681" s="2">
        <v>0</v>
      </c>
      <c r="G1681" s="3">
        <f t="shared" si="70"/>
        <v>7048.6690000000008</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6910.06</v>
      </c>
      <c r="D1682" s="2">
        <v>0</v>
      </c>
      <c r="E1682" s="2">
        <v>0</v>
      </c>
      <c r="F1682" s="2">
        <v>0</v>
      </c>
      <c r="G1682" s="3">
        <f t="shared" si="70"/>
        <v>697.91606000000013</v>
      </c>
      <c r="H1682" s="3">
        <f t="shared" si="71"/>
        <v>6.0000000000400178E-2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63576.63</v>
      </c>
      <c r="D1683" s="2">
        <v>0</v>
      </c>
      <c r="E1683" s="2">
        <v>0</v>
      </c>
      <c r="F1683" s="2">
        <v>0</v>
      </c>
      <c r="G1683" s="3">
        <f t="shared" si="70"/>
        <v>6484.8162599999996</v>
      </c>
      <c r="H1683" s="3">
        <f t="shared" si="71"/>
        <v>0.37000000000261934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38518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831647.27</v>
      </c>
      <c r="I17" s="275">
        <f>'PR-RAS'!E6</f>
        <v>1096922.92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837680.49</v>
      </c>
      <c r="I18" s="275">
        <f>'PR-RAS'!E152</f>
        <v>1105587.01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42601.649999999936</v>
      </c>
      <c r="I20" s="275">
        <f>'PR-RAS'!E650</f>
        <v>60339.860000000197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385492.89</v>
      </c>
      <c r="I22" s="275">
        <f>BILANCA!E7</f>
        <v>350932.51000000007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33215.97</v>
      </c>
      <c r="I23" s="275">
        <f>BILANCA!E69</f>
        <v>25590.52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61612.18</v>
      </c>
      <c r="I24" s="275">
        <f>BILANCA!E177</f>
        <v>70486.69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357096.68</v>
      </c>
      <c r="I25" s="275">
        <f>BILANCA!E251</f>
        <v>306036.34000000003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874982.08</v>
      </c>
      <c r="I31" s="275">
        <f>'RAS-funkcijski'!E141</f>
        <v>1115691.1299999999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44664.5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61612.18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70486.690000000177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70486.69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5" zoomScaleNormal="100" workbookViewId="0">
      <selection activeCell="D308" sqref="D30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831647.27</v>
      </c>
      <c r="E6" s="60">
        <f>E7+E43+E49+E82+E106+E125+E134+E140</f>
        <v>1096922.92</v>
      </c>
      <c r="F6" s="45">
        <f t="shared" ref="F6:F132" si="0">IF(D6&lt;&gt;0,IF(E6/D6&gt;=100,"&gt;&gt;100",E6/D6*100),"-")</f>
        <v>131.89761568026307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37300</v>
      </c>
      <c r="E49" s="60">
        <f>E50+E53+E58+E61+E64+E68+E71+E74+E77</f>
        <v>49700</v>
      </c>
      <c r="F49" s="45">
        <f t="shared" si="0"/>
        <v>133.24396782841822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37300</v>
      </c>
      <c r="E68" s="60">
        <f t="shared" si="11"/>
        <v>49700</v>
      </c>
      <c r="F68" s="45">
        <f t="shared" si="0"/>
        <v>133.24396782841822</v>
      </c>
    </row>
    <row r="69" spans="1:6" ht="12.75" customHeight="1" x14ac:dyDescent="0.2">
      <c r="A69" s="63" t="s">
        <v>141</v>
      </c>
      <c r="B69" s="64" t="s">
        <v>142</v>
      </c>
      <c r="C69" s="247" t="s">
        <v>141</v>
      </c>
      <c r="D69" s="194">
        <v>37300</v>
      </c>
      <c r="E69" s="194">
        <v>49700</v>
      </c>
      <c r="F69" s="45">
        <f t="shared" si="0"/>
        <v>133.24396782841822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2480.5500000000002</v>
      </c>
      <c r="E106" s="60">
        <f>E107+E112+E120+E124</f>
        <v>3535.84</v>
      </c>
      <c r="F106" s="45">
        <f t="shared" si="0"/>
        <v>142.54258128237689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2480.5500000000002</v>
      </c>
      <c r="E112" s="60">
        <f t="shared" si="20"/>
        <v>3535.84</v>
      </c>
      <c r="F112" s="45">
        <f t="shared" si="0"/>
        <v>142.54258128237689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2480.5500000000002</v>
      </c>
      <c r="E117" s="194">
        <v>3535.84</v>
      </c>
      <c r="F117" s="45">
        <f t="shared" si="0"/>
        <v>142.54258128237689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84646.63</v>
      </c>
      <c r="E125" s="60">
        <f t="shared" si="22"/>
        <v>117611.6</v>
      </c>
      <c r="F125" s="45">
        <f t="shared" si="0"/>
        <v>138.94422022471537</v>
      </c>
    </row>
    <row r="126" spans="1:6" ht="12.75" customHeight="1" x14ac:dyDescent="0.2">
      <c r="A126" s="63">
        <v>661</v>
      </c>
      <c r="B126" s="65" t="s">
        <v>255</v>
      </c>
      <c r="C126" s="247" t="s">
        <v>256</v>
      </c>
      <c r="D126" s="60">
        <f t="shared" ref="D126:E126" si="23">SUM(D127:D128)</f>
        <v>83046.63</v>
      </c>
      <c r="E126" s="60">
        <f t="shared" si="23"/>
        <v>117611.6</v>
      </c>
      <c r="F126" s="45">
        <f t="shared" si="0"/>
        <v>141.62115910061613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83046.63</v>
      </c>
      <c r="E128" s="194">
        <v>117611.6</v>
      </c>
      <c r="F128" s="45">
        <f t="shared" si="0"/>
        <v>141.62115910061613</v>
      </c>
    </row>
    <row r="129" spans="1:6" ht="36" x14ac:dyDescent="0.2">
      <c r="A129" s="63">
        <v>663</v>
      </c>
      <c r="B129" s="182" t="s">
        <v>261</v>
      </c>
      <c r="C129" s="247" t="s">
        <v>262</v>
      </c>
      <c r="D129" s="60">
        <f t="shared" ref="D129:E129" si="24">SUM(D130:D133)</f>
        <v>1600</v>
      </c>
      <c r="E129" s="60">
        <f t="shared" si="24"/>
        <v>0</v>
      </c>
      <c r="F129" s="45">
        <f t="shared" si="0"/>
        <v>0</v>
      </c>
    </row>
    <row r="130" spans="1:6" ht="12.75" customHeight="1" x14ac:dyDescent="0.2">
      <c r="A130" s="63">
        <v>6631</v>
      </c>
      <c r="B130" s="65" t="s">
        <v>263</v>
      </c>
      <c r="C130" s="247" t="s">
        <v>264</v>
      </c>
      <c r="D130" s="194">
        <v>1600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707220.09</v>
      </c>
      <c r="E134" s="60">
        <f t="shared" si="25"/>
        <v>926075.48</v>
      </c>
      <c r="F134" s="45">
        <f t="shared" ref="F134:F229" si="26">IF(D134&lt;&gt;0,IF(E134/D134&gt;=100,"&gt;&gt;100",E134/D134*100),"-")</f>
        <v>130.9458672193546</v>
      </c>
    </row>
    <row r="135" spans="1:6" ht="24" x14ac:dyDescent="0.2">
      <c r="A135" s="63">
        <v>671</v>
      </c>
      <c r="B135" s="182" t="s">
        <v>273</v>
      </c>
      <c r="C135" s="247" t="s">
        <v>274</v>
      </c>
      <c r="D135" s="60">
        <f t="shared" ref="D135:E135" si="27">SUM(D136:D138)</f>
        <v>707220.09</v>
      </c>
      <c r="E135" s="60">
        <f t="shared" si="27"/>
        <v>926075.48</v>
      </c>
      <c r="F135" s="45">
        <f t="shared" si="26"/>
        <v>130.9458672193546</v>
      </c>
    </row>
    <row r="136" spans="1:6" ht="12.75" customHeight="1" x14ac:dyDescent="0.2">
      <c r="A136" s="63">
        <v>6711</v>
      </c>
      <c r="B136" s="65" t="s">
        <v>275</v>
      </c>
      <c r="C136" s="247" t="s">
        <v>276</v>
      </c>
      <c r="D136" s="194">
        <v>706251.1</v>
      </c>
      <c r="E136" s="194">
        <v>917001.36</v>
      </c>
      <c r="F136" s="45">
        <f t="shared" si="26"/>
        <v>129.84069830121328</v>
      </c>
    </row>
    <row r="137" spans="1:6" ht="24" x14ac:dyDescent="0.2">
      <c r="A137" s="63">
        <v>6712</v>
      </c>
      <c r="B137" s="182" t="s">
        <v>277</v>
      </c>
      <c r="C137" s="247" t="s">
        <v>278</v>
      </c>
      <c r="D137" s="194">
        <v>968.99</v>
      </c>
      <c r="E137" s="194">
        <v>9074.1200000000008</v>
      </c>
      <c r="F137" s="45">
        <f t="shared" si="26"/>
        <v>936.45135656714729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837680.49</v>
      </c>
      <c r="E152" s="60">
        <f>E153+E164+E202+E221+E230+E262+E273</f>
        <v>1105587.01</v>
      </c>
      <c r="F152" s="45">
        <f t="shared" si="26"/>
        <v>131.98194576550304</v>
      </c>
    </row>
    <row r="153" spans="1:6" ht="12.75" customHeight="1" x14ac:dyDescent="0.2">
      <c r="A153" s="63">
        <v>31</v>
      </c>
      <c r="B153" s="64" t="s">
        <v>308</v>
      </c>
      <c r="C153" s="247" t="s">
        <v>309</v>
      </c>
      <c r="D153" s="60">
        <f t="shared" ref="D153:E153" si="30">D154+D159+D160</f>
        <v>554689.46</v>
      </c>
      <c r="E153" s="60">
        <f t="shared" si="30"/>
        <v>704377.87</v>
      </c>
      <c r="F153" s="45">
        <f t="shared" si="26"/>
        <v>126.98598419375051</v>
      </c>
    </row>
    <row r="154" spans="1:6" ht="12.75" customHeight="1" x14ac:dyDescent="0.2">
      <c r="A154" s="63">
        <v>311</v>
      </c>
      <c r="B154" s="64" t="s">
        <v>310</v>
      </c>
      <c r="C154" s="247" t="s">
        <v>311</v>
      </c>
      <c r="D154" s="60">
        <f t="shared" ref="D154:E154" si="31">SUM(D155:D158)</f>
        <v>462945.66</v>
      </c>
      <c r="E154" s="60">
        <f t="shared" si="31"/>
        <v>587353.38</v>
      </c>
      <c r="F154" s="45">
        <f t="shared" si="26"/>
        <v>126.87307188493786</v>
      </c>
    </row>
    <row r="155" spans="1:6" ht="12.75" customHeight="1" x14ac:dyDescent="0.2">
      <c r="A155" s="63">
        <v>3111</v>
      </c>
      <c r="B155" s="64" t="s">
        <v>312</v>
      </c>
      <c r="C155" s="247" t="s">
        <v>313</v>
      </c>
      <c r="D155" s="194">
        <v>462945.66</v>
      </c>
      <c r="E155" s="194">
        <v>587353.38</v>
      </c>
      <c r="F155" s="45">
        <f t="shared" si="26"/>
        <v>126.87307188493786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18935.400000000001</v>
      </c>
      <c r="E159" s="194">
        <v>22945.7</v>
      </c>
      <c r="F159" s="45">
        <f t="shared" si="26"/>
        <v>121.17885019592931</v>
      </c>
    </row>
    <row r="160" spans="1:6" ht="12.75" customHeight="1" x14ac:dyDescent="0.2">
      <c r="A160" s="63">
        <v>313</v>
      </c>
      <c r="B160" s="65" t="s">
        <v>322</v>
      </c>
      <c r="C160" s="247" t="s">
        <v>323</v>
      </c>
      <c r="D160" s="60">
        <f t="shared" ref="D160:E160" si="32">SUM(D161:D163)</f>
        <v>72808.399999999994</v>
      </c>
      <c r="E160" s="60">
        <f t="shared" si="32"/>
        <v>94078.79</v>
      </c>
      <c r="F160" s="45">
        <f t="shared" si="26"/>
        <v>129.21419781234033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72808.399999999994</v>
      </c>
      <c r="E162" s="194">
        <v>94078.79</v>
      </c>
      <c r="F162" s="45">
        <f t="shared" si="26"/>
        <v>129.21419781234033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282991.02999999997</v>
      </c>
      <c r="E164" s="60">
        <f>E165+E170+E178+E188+E189+E194</f>
        <v>401209.13999999996</v>
      </c>
      <c r="F164" s="45">
        <f t="shared" si="26"/>
        <v>141.77450783510699</v>
      </c>
    </row>
    <row r="165" spans="1:6" ht="12.75" customHeight="1" x14ac:dyDescent="0.2">
      <c r="A165" s="63">
        <v>321</v>
      </c>
      <c r="B165" s="64" t="s">
        <v>332</v>
      </c>
      <c r="C165" s="247" t="s">
        <v>333</v>
      </c>
      <c r="D165" s="60">
        <f t="shared" ref="D165:E165" si="33">SUM(D166:D169)</f>
        <v>17182.48</v>
      </c>
      <c r="E165" s="60">
        <f t="shared" si="33"/>
        <v>20915.43</v>
      </c>
      <c r="F165" s="45">
        <f t="shared" si="26"/>
        <v>121.7253271937462</v>
      </c>
    </row>
    <row r="166" spans="1:6" ht="12.75" customHeight="1" x14ac:dyDescent="0.2">
      <c r="A166" s="63">
        <v>3211</v>
      </c>
      <c r="B166" s="64" t="s">
        <v>334</v>
      </c>
      <c r="C166" s="247" t="s">
        <v>335</v>
      </c>
      <c r="D166" s="194">
        <v>3341.08</v>
      </c>
      <c r="E166" s="194">
        <v>5204.29</v>
      </c>
      <c r="F166" s="45">
        <f t="shared" si="26"/>
        <v>155.76669819339855</v>
      </c>
    </row>
    <row r="167" spans="1:6" ht="12.75" customHeight="1" x14ac:dyDescent="0.2">
      <c r="A167" s="63">
        <v>3212</v>
      </c>
      <c r="B167" s="64" t="s">
        <v>336</v>
      </c>
      <c r="C167" s="247" t="s">
        <v>337</v>
      </c>
      <c r="D167" s="194">
        <v>13191.4</v>
      </c>
      <c r="E167" s="194">
        <v>14697.39</v>
      </c>
      <c r="F167" s="45">
        <f t="shared" si="26"/>
        <v>111.41645314371485</v>
      </c>
    </row>
    <row r="168" spans="1:6" ht="12.75" customHeight="1" x14ac:dyDescent="0.2">
      <c r="A168" s="63">
        <v>3213</v>
      </c>
      <c r="B168" s="64" t="s">
        <v>338</v>
      </c>
      <c r="C168" s="247" t="s">
        <v>339</v>
      </c>
      <c r="D168" s="194">
        <v>650</v>
      </c>
      <c r="E168" s="194">
        <v>1013.75</v>
      </c>
      <c r="F168" s="45">
        <f t="shared" si="26"/>
        <v>155.96153846153845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37858.57</v>
      </c>
      <c r="E170" s="60">
        <f t="shared" si="34"/>
        <v>47767.68</v>
      </c>
      <c r="F170" s="45">
        <f t="shared" si="26"/>
        <v>126.17402083596924</v>
      </c>
    </row>
    <row r="171" spans="1:6" ht="12.75" customHeight="1" x14ac:dyDescent="0.2">
      <c r="A171" s="63">
        <v>3221</v>
      </c>
      <c r="B171" s="64" t="s">
        <v>344</v>
      </c>
      <c r="C171" s="247" t="s">
        <v>345</v>
      </c>
      <c r="D171" s="194">
        <v>11649.44</v>
      </c>
      <c r="E171" s="194">
        <v>10255.780000000001</v>
      </c>
      <c r="F171" s="45">
        <f t="shared" si="26"/>
        <v>88.036678157920036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16173.96</v>
      </c>
      <c r="E173" s="194">
        <v>28730.87</v>
      </c>
      <c r="F173" s="45">
        <f t="shared" si="26"/>
        <v>177.63658374325152</v>
      </c>
    </row>
    <row r="174" spans="1:6" ht="12.75" customHeight="1" x14ac:dyDescent="0.2">
      <c r="A174" s="63">
        <v>3224</v>
      </c>
      <c r="B174" s="65" t="s">
        <v>350</v>
      </c>
      <c r="C174" s="247" t="s">
        <v>351</v>
      </c>
      <c r="D174" s="194">
        <v>8593.07</v>
      </c>
      <c r="E174" s="194">
        <v>7562.83</v>
      </c>
      <c r="F174" s="45">
        <f t="shared" si="26"/>
        <v>88.010804054895402</v>
      </c>
    </row>
    <row r="175" spans="1:6" ht="12.75" customHeight="1" x14ac:dyDescent="0.2">
      <c r="A175" s="63">
        <v>3225</v>
      </c>
      <c r="B175" s="65" t="s">
        <v>352</v>
      </c>
      <c r="C175" s="247" t="s">
        <v>353</v>
      </c>
      <c r="D175" s="194">
        <v>1442.1</v>
      </c>
      <c r="E175" s="194">
        <v>1218.2</v>
      </c>
      <c r="F175" s="45">
        <f t="shared" si="26"/>
        <v>84.474030927120182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202409.19</v>
      </c>
      <c r="E178" s="60">
        <f t="shared" si="35"/>
        <v>300853.01999999996</v>
      </c>
      <c r="F178" s="45">
        <f t="shared" si="26"/>
        <v>148.63604760238405</v>
      </c>
    </row>
    <row r="179" spans="1:6" ht="12.75" customHeight="1" x14ac:dyDescent="0.2">
      <c r="A179" s="63">
        <v>3231</v>
      </c>
      <c r="B179" s="65" t="s">
        <v>360</v>
      </c>
      <c r="C179" s="247" t="s">
        <v>361</v>
      </c>
      <c r="D179" s="194">
        <v>9461.14</v>
      </c>
      <c r="E179" s="194">
        <v>14028.09</v>
      </c>
      <c r="F179" s="45">
        <f t="shared" si="26"/>
        <v>148.27061009561217</v>
      </c>
    </row>
    <row r="180" spans="1:6" ht="12.75" customHeight="1" x14ac:dyDescent="0.2">
      <c r="A180" s="63">
        <v>3232</v>
      </c>
      <c r="B180" s="65" t="s">
        <v>362</v>
      </c>
      <c r="C180" s="247" t="s">
        <v>363</v>
      </c>
      <c r="D180" s="194">
        <v>27160.75</v>
      </c>
      <c r="E180" s="194">
        <v>23159.74</v>
      </c>
      <c r="F180" s="45">
        <f t="shared" si="26"/>
        <v>85.269147575085384</v>
      </c>
    </row>
    <row r="181" spans="1:6" ht="12.75" customHeight="1" x14ac:dyDescent="0.2">
      <c r="A181" s="63">
        <v>3233</v>
      </c>
      <c r="B181" s="65" t="s">
        <v>364</v>
      </c>
      <c r="C181" s="247" t="s">
        <v>365</v>
      </c>
      <c r="D181" s="194">
        <v>9394.8700000000008</v>
      </c>
      <c r="E181" s="194">
        <v>10316.469999999999</v>
      </c>
      <c r="F181" s="45">
        <f t="shared" si="26"/>
        <v>109.80960886100604</v>
      </c>
    </row>
    <row r="182" spans="1:6" ht="12.75" customHeight="1" x14ac:dyDescent="0.2">
      <c r="A182" s="63">
        <v>3234</v>
      </c>
      <c r="B182" s="65" t="s">
        <v>366</v>
      </c>
      <c r="C182" s="247" t="s">
        <v>367</v>
      </c>
      <c r="D182" s="194">
        <v>3404.89</v>
      </c>
      <c r="E182" s="194">
        <v>7124.24</v>
      </c>
      <c r="F182" s="45">
        <f t="shared" si="26"/>
        <v>209.23554064889029</v>
      </c>
    </row>
    <row r="183" spans="1:6" ht="12.75" customHeight="1" x14ac:dyDescent="0.2">
      <c r="A183" s="63">
        <v>3235</v>
      </c>
      <c r="B183" s="64" t="s">
        <v>368</v>
      </c>
      <c r="C183" s="247" t="s">
        <v>369</v>
      </c>
      <c r="D183" s="194">
        <v>72693.23</v>
      </c>
      <c r="E183" s="194">
        <v>108201.87</v>
      </c>
      <c r="F183" s="45">
        <f t="shared" si="26"/>
        <v>148.84724478469315</v>
      </c>
    </row>
    <row r="184" spans="1:6" ht="12.75" customHeight="1" x14ac:dyDescent="0.2">
      <c r="A184" s="63">
        <v>3236</v>
      </c>
      <c r="B184" s="64" t="s">
        <v>370</v>
      </c>
      <c r="C184" s="247" t="s">
        <v>371</v>
      </c>
      <c r="D184" s="194">
        <v>0</v>
      </c>
      <c r="E184" s="194">
        <v>550</v>
      </c>
      <c r="F184" s="45" t="str">
        <f t="shared" si="26"/>
        <v>-</v>
      </c>
    </row>
    <row r="185" spans="1:6" ht="12.75" customHeight="1" x14ac:dyDescent="0.2">
      <c r="A185" s="63">
        <v>3237</v>
      </c>
      <c r="B185" s="64" t="s">
        <v>372</v>
      </c>
      <c r="C185" s="247" t="s">
        <v>373</v>
      </c>
      <c r="D185" s="194">
        <v>64389.64</v>
      </c>
      <c r="E185" s="194">
        <v>112453.69</v>
      </c>
      <c r="F185" s="45">
        <f t="shared" si="26"/>
        <v>174.64562622185807</v>
      </c>
    </row>
    <row r="186" spans="1:6" ht="12.75" customHeight="1" x14ac:dyDescent="0.2">
      <c r="A186" s="63">
        <v>3238</v>
      </c>
      <c r="B186" s="64" t="s">
        <v>374</v>
      </c>
      <c r="C186" s="247" t="s">
        <v>375</v>
      </c>
      <c r="D186" s="194">
        <v>3654.02</v>
      </c>
      <c r="E186" s="194">
        <v>5898.38</v>
      </c>
      <c r="F186" s="45">
        <f t="shared" si="26"/>
        <v>161.4216670954182</v>
      </c>
    </row>
    <row r="187" spans="1:6" ht="12.75" customHeight="1" x14ac:dyDescent="0.2">
      <c r="A187" s="63">
        <v>3239</v>
      </c>
      <c r="B187" s="64" t="s">
        <v>376</v>
      </c>
      <c r="C187" s="247" t="s">
        <v>377</v>
      </c>
      <c r="D187" s="194">
        <v>12250.65</v>
      </c>
      <c r="E187" s="194">
        <v>19120.54</v>
      </c>
      <c r="F187" s="45">
        <f t="shared" si="26"/>
        <v>156.07775913931098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25540.79</v>
      </c>
      <c r="E194" s="60">
        <f t="shared" si="36"/>
        <v>31673.010000000002</v>
      </c>
      <c r="F194" s="45">
        <f t="shared" si="26"/>
        <v>124.00951575890957</v>
      </c>
    </row>
    <row r="195" spans="1:6" ht="12.75" customHeight="1" x14ac:dyDescent="0.2">
      <c r="A195" s="63">
        <v>3291</v>
      </c>
      <c r="B195" s="183" t="s">
        <v>392</v>
      </c>
      <c r="C195" s="247" t="s">
        <v>393</v>
      </c>
      <c r="D195" s="194">
        <v>8696.01</v>
      </c>
      <c r="E195" s="194">
        <v>8600.2900000000009</v>
      </c>
      <c r="F195" s="45">
        <f t="shared" si="26"/>
        <v>98.899265295233107</v>
      </c>
    </row>
    <row r="196" spans="1:6" ht="12.75" customHeight="1" x14ac:dyDescent="0.2">
      <c r="A196" s="63">
        <v>3292</v>
      </c>
      <c r="B196" s="64" t="s">
        <v>394</v>
      </c>
      <c r="C196" s="247" t="s">
        <v>395</v>
      </c>
      <c r="D196" s="194">
        <v>3678.95</v>
      </c>
      <c r="E196" s="194">
        <v>3335.39</v>
      </c>
      <c r="F196" s="45">
        <f t="shared" si="26"/>
        <v>90.661465907392056</v>
      </c>
    </row>
    <row r="197" spans="1:6" ht="12.75" customHeight="1" x14ac:dyDescent="0.2">
      <c r="A197" s="63">
        <v>3293</v>
      </c>
      <c r="B197" s="64" t="s">
        <v>396</v>
      </c>
      <c r="C197" s="247" t="s">
        <v>397</v>
      </c>
      <c r="D197" s="194">
        <v>6485.81</v>
      </c>
      <c r="E197" s="194">
        <v>13507.45</v>
      </c>
      <c r="F197" s="45">
        <f t="shared" si="26"/>
        <v>208.26157411333358</v>
      </c>
    </row>
    <row r="198" spans="1:6" ht="12.75" customHeight="1" x14ac:dyDescent="0.2">
      <c r="A198" s="63">
        <v>3294</v>
      </c>
      <c r="B198" s="64" t="s">
        <v>398</v>
      </c>
      <c r="C198" s="247" t="s">
        <v>399</v>
      </c>
      <c r="D198" s="194">
        <v>721.62</v>
      </c>
      <c r="E198" s="194">
        <v>681.62</v>
      </c>
      <c r="F198" s="45">
        <f t="shared" si="26"/>
        <v>94.456916382583628</v>
      </c>
    </row>
    <row r="199" spans="1:6" ht="12.75" customHeight="1" x14ac:dyDescent="0.2">
      <c r="A199" s="63">
        <v>3295</v>
      </c>
      <c r="B199" s="64" t="s">
        <v>400</v>
      </c>
      <c r="C199" s="247" t="s">
        <v>401</v>
      </c>
      <c r="D199" s="194">
        <v>2049.1799999999998</v>
      </c>
      <c r="E199" s="194">
        <v>2604.61</v>
      </c>
      <c r="F199" s="45">
        <f t="shared" si="26"/>
        <v>127.10498833679816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3909.22</v>
      </c>
      <c r="E201" s="194">
        <v>2943.65</v>
      </c>
      <c r="F201" s="45">
        <f t="shared" si="26"/>
        <v>75.300187761241375</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837680.49</v>
      </c>
      <c r="E299" s="60">
        <f>E152-E297+E298</f>
        <v>1105587.01</v>
      </c>
      <c r="F299" s="45">
        <f t="shared" si="68"/>
        <v>131.98194576550304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6033.2199999999721</v>
      </c>
      <c r="E301" s="60">
        <f>IF(E299&gt;=E6,E299-E6,0)</f>
        <v>8664.0900000000838</v>
      </c>
      <c r="F301" s="45">
        <f t="shared" si="68"/>
        <v>143.6063992362308</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39.58</v>
      </c>
      <c r="E303" s="194">
        <v>42601.65</v>
      </c>
      <c r="F303" s="45" t="str">
        <f t="shared" si="68"/>
        <v>&gt;&gt;100</v>
      </c>
    </row>
    <row r="304" spans="1:6" ht="12.75" customHeight="1" x14ac:dyDescent="0.2">
      <c r="A304" s="63">
        <v>96</v>
      </c>
      <c r="B304" s="220" t="s">
        <v>601</v>
      </c>
      <c r="C304" s="247" t="s">
        <v>602</v>
      </c>
      <c r="D304" s="194">
        <v>14205.44</v>
      </c>
      <c r="E304" s="194">
        <v>15443.69</v>
      </c>
      <c r="F304" s="45">
        <f t="shared" si="68"/>
        <v>108.71673105514508</v>
      </c>
    </row>
    <row r="305" spans="1:6" ht="12" x14ac:dyDescent="0.2">
      <c r="A305" s="63">
        <v>9661</v>
      </c>
      <c r="B305" s="220" t="s">
        <v>603</v>
      </c>
      <c r="C305" s="247" t="s">
        <v>604</v>
      </c>
      <c r="D305" s="194">
        <v>14205.44</v>
      </c>
      <c r="E305" s="194">
        <v>15443.69</v>
      </c>
      <c r="F305" s="45">
        <f t="shared" si="68"/>
        <v>108.71673105514508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773</v>
      </c>
      <c r="E308" s="60">
        <f t="shared" si="71"/>
        <v>1030</v>
      </c>
      <c r="F308" s="45">
        <f t="shared" ref="F308:F428" si="72">IF(D308&lt;&gt;0,IF(E308/D308&gt;=100,"&gt;&gt;100",E308/D308*100),"-")</f>
        <v>133.2470892626132</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773</v>
      </c>
      <c r="E321" s="60">
        <f t="shared" si="76"/>
        <v>1030</v>
      </c>
      <c r="F321" s="45">
        <f t="shared" si="72"/>
        <v>133.2470892626132</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773</v>
      </c>
      <c r="E336" s="60">
        <f t="shared" si="79"/>
        <v>1030</v>
      </c>
      <c r="F336" s="45">
        <f t="shared" si="72"/>
        <v>133.2470892626132</v>
      </c>
    </row>
    <row r="337" spans="1:6" ht="12.75" customHeight="1" x14ac:dyDescent="0.2">
      <c r="A337" s="63">
        <v>7231</v>
      </c>
      <c r="B337" s="64" t="s">
        <v>666</v>
      </c>
      <c r="C337" s="247" t="s">
        <v>667</v>
      </c>
      <c r="D337" s="194">
        <v>773</v>
      </c>
      <c r="E337" s="194">
        <v>1030</v>
      </c>
      <c r="F337" s="45">
        <f t="shared" si="72"/>
        <v>133.2470892626132</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37301.589999999997</v>
      </c>
      <c r="E360" s="60">
        <f t="shared" si="86"/>
        <v>10104.120000000001</v>
      </c>
      <c r="F360" s="45">
        <f t="shared" si="72"/>
        <v>27.08763889153251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37301.589999999997</v>
      </c>
      <c r="E373" s="60">
        <f t="shared" si="90"/>
        <v>10104.120000000001</v>
      </c>
      <c r="F373" s="45">
        <f t="shared" si="72"/>
        <v>27.08763889153251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3601.59</v>
      </c>
      <c r="E379" s="60">
        <f t="shared" si="92"/>
        <v>10104.120000000001</v>
      </c>
      <c r="F379" s="45">
        <f t="shared" si="72"/>
        <v>280.54609214263701</v>
      </c>
    </row>
    <row r="380" spans="1:6" ht="12.75" customHeight="1" x14ac:dyDescent="0.2">
      <c r="A380" s="63">
        <v>4221</v>
      </c>
      <c r="B380" s="64" t="s">
        <v>648</v>
      </c>
      <c r="C380" s="247" t="s">
        <v>740</v>
      </c>
      <c r="D380" s="194">
        <v>1785.59</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1816</v>
      </c>
      <c r="E386" s="194">
        <v>10104.120000000001</v>
      </c>
      <c r="F386" s="45">
        <f t="shared" si="72"/>
        <v>556.39427312775331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33700</v>
      </c>
      <c r="E388" s="60">
        <f t="shared" si="93"/>
        <v>0</v>
      </c>
      <c r="F388" s="45">
        <f t="shared" si="72"/>
        <v>0</v>
      </c>
    </row>
    <row r="389" spans="1:6" ht="12.75" customHeight="1" x14ac:dyDescent="0.2">
      <c r="A389" s="63">
        <v>4231</v>
      </c>
      <c r="B389" s="64" t="s">
        <v>666</v>
      </c>
      <c r="C389" s="247" t="s">
        <v>751</v>
      </c>
      <c r="D389" s="194">
        <v>33700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36528.589999999997</v>
      </c>
      <c r="E418" s="60">
        <f t="shared" si="102"/>
        <v>9074.1200000000008</v>
      </c>
      <c r="F418" s="45">
        <f t="shared" si="72"/>
        <v>24.841144977126138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0.26</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832420.27</v>
      </c>
      <c r="E422" s="60">
        <f>E6+E308</f>
        <v>1097952.92</v>
      </c>
      <c r="F422" s="45">
        <f t="shared" si="72"/>
        <v>131.89886882499869</v>
      </c>
    </row>
    <row r="423" spans="1:6" ht="12.75" customHeight="1" x14ac:dyDescent="0.2">
      <c r="A423" s="63" t="s">
        <v>582</v>
      </c>
      <c r="B423" s="64" t="s">
        <v>805</v>
      </c>
      <c r="C423" s="247" t="s">
        <v>806</v>
      </c>
      <c r="D423" s="60">
        <f t="shared" ref="D423:E423" si="103">D299+D360</f>
        <v>874982.08</v>
      </c>
      <c r="E423" s="60">
        <f t="shared" si="103"/>
        <v>1115691.1300000001</v>
      </c>
      <c r="F423" s="45">
        <f t="shared" si="72"/>
        <v>127.51016912254936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42561.809999999939</v>
      </c>
      <c r="E425" s="60">
        <f t="shared" si="105"/>
        <v>17738.210000000196</v>
      </c>
      <c r="F425" s="45">
        <f t="shared" si="72"/>
        <v>41.676352579930743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39.839999999999996</v>
      </c>
      <c r="E427" s="60">
        <f t="shared" si="107"/>
        <v>42601.65</v>
      </c>
      <c r="F427" s="45" t="str">
        <f t="shared" si="72"/>
        <v>&gt;&gt;100</v>
      </c>
    </row>
    <row r="428" spans="1:6" ht="24" x14ac:dyDescent="0.2">
      <c r="A428" s="249" t="s">
        <v>816</v>
      </c>
      <c r="B428" s="243" t="s">
        <v>817</v>
      </c>
      <c r="C428" s="250" t="s">
        <v>818</v>
      </c>
      <c r="D428" s="81">
        <f t="shared" ref="D428:E428" si="108">D304+D421</f>
        <v>14205.44</v>
      </c>
      <c r="E428" s="81">
        <f t="shared" si="108"/>
        <v>15443.69</v>
      </c>
      <c r="F428" s="61">
        <f t="shared" si="72"/>
        <v>108.71673105514508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832420.27</v>
      </c>
      <c r="E643" s="60">
        <f>E422+E430</f>
        <v>1097952.92</v>
      </c>
      <c r="F643" s="45">
        <f t="shared" si="109"/>
        <v>131.89886882499869</v>
      </c>
    </row>
    <row r="644" spans="1:6" ht="12.75" customHeight="1" x14ac:dyDescent="0.2">
      <c r="A644" s="63" t="s">
        <v>582</v>
      </c>
      <c r="B644" s="64" t="s">
        <v>1238</v>
      </c>
      <c r="C644" s="247" t="s">
        <v>1239</v>
      </c>
      <c r="D644" s="60">
        <f>D423+D535</f>
        <v>874982.08</v>
      </c>
      <c r="E644" s="60">
        <f>E423+E535</f>
        <v>1115691.1300000001</v>
      </c>
      <c r="F644" s="45">
        <f t="shared" si="109"/>
        <v>127.51016912254936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42561.809999999939</v>
      </c>
      <c r="E646" s="60">
        <f t="shared" si="164"/>
        <v>17738.210000000196</v>
      </c>
      <c r="F646" s="45">
        <f t="shared" si="109"/>
        <v>41.676352579930743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39.839999999999996</v>
      </c>
      <c r="E648" s="60">
        <f>IF(E427-E426+E642-E641&gt;=0,E427-E426+E642-E641,0)</f>
        <v>42601.65</v>
      </c>
      <c r="F648" s="45" t="str">
        <f t="shared" si="109"/>
        <v>&gt;&gt;100</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42601.649999999936</v>
      </c>
      <c r="E650" s="60">
        <f t="shared" si="166"/>
        <v>60339.860000000197</v>
      </c>
      <c r="F650" s="45">
        <f t="shared" si="109"/>
        <v>141.6373778949883</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396.82</v>
      </c>
      <c r="E653" s="194">
        <v>417.55</v>
      </c>
      <c r="F653" s="45">
        <f t="shared" ref="F653:F740" si="167">IF(D653&lt;&gt;0,IF(E653/D653&gt;=100,"&gt;&gt;100",E653/D653*100),"-")</f>
        <v>105.22403104682223</v>
      </c>
    </row>
    <row r="654" spans="1:6" ht="12.75" customHeight="1" x14ac:dyDescent="0.2">
      <c r="A654" s="63" t="s">
        <v>1257</v>
      </c>
      <c r="B654" s="64" t="s">
        <v>1258</v>
      </c>
      <c r="C654" s="247" t="s">
        <v>1257</v>
      </c>
      <c r="D654" s="194">
        <v>7293.51</v>
      </c>
      <c r="E654" s="194">
        <v>7260</v>
      </c>
      <c r="F654" s="45">
        <f t="shared" si="167"/>
        <v>99.540550434564423</v>
      </c>
    </row>
    <row r="655" spans="1:6" ht="12.75" customHeight="1" x14ac:dyDescent="0.2">
      <c r="A655" s="63" t="s">
        <v>1259</v>
      </c>
      <c r="B655" s="64" t="s">
        <v>1260</v>
      </c>
      <c r="C655" s="247" t="s">
        <v>1259</v>
      </c>
      <c r="D655" s="194">
        <v>7272.78</v>
      </c>
      <c r="E655" s="194">
        <v>7377.55</v>
      </c>
      <c r="F655" s="45">
        <f t="shared" si="167"/>
        <v>101.44057705581635</v>
      </c>
    </row>
    <row r="656" spans="1:6" ht="24" x14ac:dyDescent="0.2">
      <c r="A656" s="63">
        <v>11</v>
      </c>
      <c r="B656" s="64" t="s">
        <v>1261</v>
      </c>
      <c r="C656" s="247" t="s">
        <v>1262</v>
      </c>
      <c r="D656" s="60">
        <f t="shared" ref="D656:E656" si="168">+D653+D654-D655</f>
        <v>417.55000000000018</v>
      </c>
      <c r="E656" s="60">
        <f t="shared" si="168"/>
        <v>300</v>
      </c>
      <c r="F656" s="45">
        <f t="shared" si="167"/>
        <v>71.847682912226048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31</v>
      </c>
      <c r="E658" s="253">
        <v>35</v>
      </c>
      <c r="F658" s="45">
        <f t="shared" si="167"/>
        <v>112.90322580645163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29</v>
      </c>
      <c r="E660" s="253">
        <v>34</v>
      </c>
      <c r="F660" s="45">
        <f t="shared" si="167"/>
        <v>117.24137931034481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37300</v>
      </c>
      <c r="E683" s="192">
        <v>49700</v>
      </c>
      <c r="F683" s="71">
        <f t="shared" si="167"/>
        <v>133.24396782841822</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3920</v>
      </c>
      <c r="E733" s="192">
        <v>3560</v>
      </c>
      <c r="F733" s="71">
        <f t="shared" si="167"/>
        <v>90.816326530612244</v>
      </c>
    </row>
    <row r="734" spans="1:6" ht="12.75" customHeight="1" x14ac:dyDescent="0.2">
      <c r="A734" s="70">
        <v>32121</v>
      </c>
      <c r="B734" s="65" t="s">
        <v>1398</v>
      </c>
      <c r="C734" s="278" t="s">
        <v>1399</v>
      </c>
      <c r="D734" s="192">
        <v>13191.4</v>
      </c>
      <c r="E734" s="192">
        <v>14577.39</v>
      </c>
      <c r="F734" s="71">
        <f t="shared" si="167"/>
        <v>110.50676956198735</v>
      </c>
    </row>
    <row r="735" spans="1:6" ht="12.75" customHeight="1" x14ac:dyDescent="0.2">
      <c r="A735" s="63" t="s">
        <v>1400</v>
      </c>
      <c r="B735" s="64" t="s">
        <v>1401</v>
      </c>
      <c r="C735" s="247" t="s">
        <v>1400</v>
      </c>
      <c r="D735" s="194">
        <v>0</v>
      </c>
      <c r="E735" s="194">
        <v>2087.35</v>
      </c>
      <c r="F735" s="45" t="str">
        <f t="shared" si="167"/>
        <v>-</v>
      </c>
    </row>
    <row r="736" spans="1:6" ht="12.75" customHeight="1" x14ac:dyDescent="0.2">
      <c r="A736" s="63" t="s">
        <v>1402</v>
      </c>
      <c r="B736" s="64" t="s">
        <v>1403</v>
      </c>
      <c r="C736" s="247" t="s">
        <v>1402</v>
      </c>
      <c r="D736" s="194">
        <v>0</v>
      </c>
      <c r="E736" s="194">
        <v>550</v>
      </c>
      <c r="F736" s="45" t="str">
        <f t="shared" si="167"/>
        <v>-</v>
      </c>
    </row>
    <row r="737" spans="1:6" ht="12.75" customHeight="1" x14ac:dyDescent="0.2">
      <c r="A737" s="63" t="s">
        <v>1404</v>
      </c>
      <c r="B737" s="64" t="s">
        <v>1405</v>
      </c>
      <c r="C737" s="247" t="s">
        <v>1404</v>
      </c>
      <c r="D737" s="194">
        <v>47572.01</v>
      </c>
      <c r="E737" s="194">
        <v>96152.39</v>
      </c>
      <c r="F737" s="45">
        <f t="shared" si="167"/>
        <v>202.11967078960927</v>
      </c>
    </row>
    <row r="738" spans="1:6" ht="12.75" customHeight="1" x14ac:dyDescent="0.2">
      <c r="A738" s="63" t="s">
        <v>1406</v>
      </c>
      <c r="B738" s="64" t="s">
        <v>1407</v>
      </c>
      <c r="C738" s="247" t="s">
        <v>1406</v>
      </c>
      <c r="D738" s="194">
        <v>0</v>
      </c>
      <c r="E738" s="194">
        <v>2787.17</v>
      </c>
      <c r="F738" s="45" t="str">
        <f t="shared" si="167"/>
        <v>-</v>
      </c>
    </row>
    <row r="739" spans="1:6" ht="12.75" customHeight="1" x14ac:dyDescent="0.2">
      <c r="A739" s="70" t="s">
        <v>1408</v>
      </c>
      <c r="B739" s="65" t="s">
        <v>1409</v>
      </c>
      <c r="C739" s="278" t="s">
        <v>1408</v>
      </c>
      <c r="D739" s="192">
        <v>229.74</v>
      </c>
      <c r="E739" s="192">
        <v>5768.72</v>
      </c>
      <c r="F739" s="71">
        <f t="shared" si="167"/>
        <v>2510.9776268825631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8696.01</v>
      </c>
      <c r="E741" s="192">
        <v>8600.2900000000009</v>
      </c>
      <c r="F741" s="71">
        <f t="shared" ref="F741:F1006" si="169">IF(D741&lt;&gt;0,IF(E741/D741&gt;=100,"&gt;&gt;100",E741/D741*100),"-")</f>
        <v>98.899265295233107</v>
      </c>
    </row>
    <row r="742" spans="1:6" ht="12.75" customHeight="1" x14ac:dyDescent="0.2">
      <c r="A742" s="70" t="s">
        <v>1414</v>
      </c>
      <c r="B742" s="65" t="s">
        <v>1415</v>
      </c>
      <c r="C742" s="278" t="s">
        <v>1414</v>
      </c>
      <c r="D742" s="192">
        <v>2118.5700000000002</v>
      </c>
      <c r="E742" s="192">
        <v>1895.73</v>
      </c>
      <c r="F742" s="71">
        <f t="shared" si="169"/>
        <v>89.481584276186283</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2367.88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0" zoomScaleNormal="100" workbookViewId="0">
      <selection activeCell="O347" sqref="O3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418708.86</v>
      </c>
      <c r="E6" s="180">
        <f t="shared" si="0"/>
        <v>376523.03000000009</v>
      </c>
      <c r="F6" s="181">
        <f t="shared" ref="F6:F298" si="1">IF(D6&gt;0,IF(E6/D6&gt;=100,"&gt;&gt;100",E6/D6*100),"-")</f>
        <v>89.924782102771857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385492.89</v>
      </c>
      <c r="E7" s="79">
        <f t="shared" si="2"/>
        <v>350932.51000000007</v>
      </c>
      <c r="F7" s="71">
        <f t="shared" si="1"/>
        <v>91.034755530769985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129811.93</v>
      </c>
      <c r="E8" s="79">
        <f>E9+E10-E11</f>
        <v>129811.93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129811.93</v>
      </c>
      <c r="E9" s="192">
        <v>129811.93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255680.96000000005</v>
      </c>
      <c r="E12" s="79">
        <f t="shared" si="3"/>
        <v>221120.58000000007</v>
      </c>
      <c r="F12" s="71">
        <f t="shared" si="1"/>
        <v>86.4830060087384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125090.72000000009</v>
      </c>
      <c r="E13" s="79">
        <f t="shared" si="4"/>
        <v>116633.13000000012</v>
      </c>
      <c r="F13" s="71">
        <f t="shared" si="1"/>
        <v>93.238834983122672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956585.05</v>
      </c>
      <c r="E15" s="192">
        <v>956585.05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26457.42</v>
      </c>
      <c r="E17" s="192">
        <v>26457.42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857951.75</v>
      </c>
      <c r="E18" s="192">
        <v>866409.34</v>
      </c>
      <c r="F18" s="71">
        <f t="shared" si="1"/>
        <v>100.98578853647655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95967.719999999972</v>
      </c>
      <c r="E19" s="79">
        <f t="shared" si="5"/>
        <v>79425.009999999951</v>
      </c>
      <c r="F19" s="71">
        <f t="shared" si="1"/>
        <v>82.762214211195158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94127.43</v>
      </c>
      <c r="E20" s="192">
        <v>28472.05</v>
      </c>
      <c r="F20" s="71">
        <f t="shared" si="1"/>
        <v>30.248408991937847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904.48</v>
      </c>
      <c r="E21" s="192">
        <v>0.02</v>
      </c>
      <c r="F21" s="71">
        <f t="shared" si="1"/>
        <v>2.2112152839200423E-3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1128.1400000000001</v>
      </c>
      <c r="E22" s="192">
        <v>0</v>
      </c>
      <c r="F22" s="71">
        <f t="shared" si="1"/>
        <v>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71156.479999999996</v>
      </c>
      <c r="E25" s="192">
        <v>68215.47</v>
      </c>
      <c r="F25" s="71">
        <f t="shared" si="1"/>
        <v>95.86684164253208</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391548.06</v>
      </c>
      <c r="E26" s="192">
        <v>355315.68</v>
      </c>
      <c r="F26" s="71">
        <f t="shared" si="1"/>
        <v>90.746377341264321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462896.87</v>
      </c>
      <c r="E28" s="192">
        <v>372578.21</v>
      </c>
      <c r="F28" s="71">
        <f t="shared" si="1"/>
        <v>80.488383946082848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31802.440000000002</v>
      </c>
      <c r="E29" s="79">
        <f t="shared" si="6"/>
        <v>25062.440000000002</v>
      </c>
      <c r="F29" s="71">
        <f t="shared" si="1"/>
        <v>78.806657602372653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47410.43</v>
      </c>
      <c r="E30" s="192">
        <v>39937.97</v>
      </c>
      <c r="F30" s="71">
        <f t="shared" si="1"/>
        <v>84.238784588116999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15607.99</v>
      </c>
      <c r="E34" s="192">
        <v>14875.53</v>
      </c>
      <c r="F34" s="71">
        <f t="shared" si="1"/>
        <v>95.307147172698095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2820.08</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2964.99</v>
      </c>
      <c r="E47" s="192">
        <v>0</v>
      </c>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144.91</v>
      </c>
      <c r="E50" s="192">
        <v>0</v>
      </c>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7335.35</v>
      </c>
      <c r="E54" s="192">
        <v>7008.47</v>
      </c>
      <c r="F54" s="71">
        <f t="shared" si="1"/>
        <v>95.543770917543128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7335.35</v>
      </c>
      <c r="E55" s="192">
        <v>7008.47</v>
      </c>
      <c r="F55" s="71">
        <f t="shared" si="1"/>
        <v>95.543770917543128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33215.97</v>
      </c>
      <c r="E69" s="79">
        <f>E70+E82+E88+E119+E135+E147+E165+E171</f>
        <v>25590.52</v>
      </c>
      <c r="F69" s="71">
        <f t="shared" si="1"/>
        <v>77.042820065167447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417.55</v>
      </c>
      <c r="E70" s="79">
        <f t="shared" si="12"/>
        <v>300</v>
      </c>
      <c r="F70" s="71">
        <f t="shared" si="1"/>
        <v>71.847682912226077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417.55</v>
      </c>
      <c r="E80" s="192">
        <v>300</v>
      </c>
      <c r="F80" s="71">
        <f t="shared" si="1"/>
        <v>71.847682912226077</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4417.37</v>
      </c>
      <c r="E82" s="79">
        <f>SUM(E83:E85)-E86+E87</f>
        <v>3119.7599999999998</v>
      </c>
      <c r="F82" s="71">
        <f t="shared" si="1"/>
        <v>70.624828800847567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432.33</v>
      </c>
      <c r="E83" s="192">
        <v>432.33</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3985.04</v>
      </c>
      <c r="E87" s="192">
        <v>2687.43</v>
      </c>
      <c r="F87" s="71">
        <f t="shared" si="1"/>
        <v>67.437968000321206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28381.05</v>
      </c>
      <c r="E147" s="79">
        <f t="shared" si="24"/>
        <v>22170.760000000002</v>
      </c>
      <c r="F147" s="71">
        <f t="shared" si="1"/>
        <v>78.118180969343982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14975.75</v>
      </c>
      <c r="E161" s="192">
        <v>16214</v>
      </c>
      <c r="F161" s="71">
        <f t="shared" si="1"/>
        <v>108.26836719362971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13405.3</v>
      </c>
      <c r="E162" s="192">
        <v>5956.76</v>
      </c>
      <c r="F162" s="71">
        <f t="shared" si="1"/>
        <v>44.435857459363092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418708.86</v>
      </c>
      <c r="E176" s="79">
        <f>E177+E251</f>
        <v>376523.03</v>
      </c>
      <c r="F176" s="71">
        <f t="shared" si="1"/>
        <v>89.924782102771843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61612.18</v>
      </c>
      <c r="E177" s="79">
        <f>E178+E197+E203+E219+E247+E248</f>
        <v>70486.69</v>
      </c>
      <c r="F177" s="71">
        <f t="shared" si="1"/>
        <v>114.40382404907601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61612.18</v>
      </c>
      <c r="E178" s="79">
        <f>SUM(E179:E181)+E185+E186+SUM(E194:E196)</f>
        <v>69323.59</v>
      </c>
      <c r="F178" s="71">
        <f t="shared" si="1"/>
        <v>112.51604796324361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53898.79</v>
      </c>
      <c r="E179" s="192">
        <v>59177</v>
      </c>
      <c r="F179" s="71">
        <f t="shared" si="1"/>
        <v>109.7928172413518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5347.88</v>
      </c>
      <c r="E180" s="192">
        <v>9180.7999999999993</v>
      </c>
      <c r="F180" s="71">
        <f t="shared" si="1"/>
        <v>171.67176526025264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2365.5100000000002</v>
      </c>
      <c r="E196" s="192">
        <v>965.79</v>
      </c>
      <c r="F196" s="71">
        <f t="shared" si="1"/>
        <v>40.827982126475895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1163.0999999999999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357096.68</v>
      </c>
      <c r="E251" s="79">
        <f>+E252+E255-E264+E274+E291</f>
        <v>306036.34000000003</v>
      </c>
      <c r="F251" s="71">
        <f t="shared" si="1"/>
        <v>85.70125602959962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385492.89</v>
      </c>
      <c r="E252" s="79">
        <f>E253-E254</f>
        <v>350932.51</v>
      </c>
      <c r="F252" s="71">
        <f t="shared" si="1"/>
        <v>91.034755530769971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385492.89</v>
      </c>
      <c r="E253" s="192">
        <v>350932.51</v>
      </c>
      <c r="F253" s="71">
        <f t="shared" si="1"/>
        <v>91.034755530769971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-42601.65</v>
      </c>
      <c r="E255" s="79">
        <f>E256-E260</f>
        <v>-60339.86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42601.65</v>
      </c>
      <c r="E260" s="79">
        <f>SUM(E261:E263)</f>
        <v>60339.86</v>
      </c>
      <c r="F260" s="71">
        <f t="shared" si="1"/>
        <v>141.63737789498762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7041.79</v>
      </c>
      <c r="E261" s="192">
        <v>60339.86</v>
      </c>
      <c r="F261" s="71">
        <f t="shared" si="1"/>
        <v>856.88241200035782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35559.86</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14205.44</v>
      </c>
      <c r="E274" s="79">
        <f>SUM(E275:E277)+SUM(E286:E290)</f>
        <v>15443.69</v>
      </c>
      <c r="F274" s="71">
        <f t="shared" si="1"/>
        <v>108.71673105514508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14205.44</v>
      </c>
      <c r="E288" s="192">
        <v>15443.69</v>
      </c>
      <c r="F288" s="71">
        <f t="shared" si="39"/>
        <v>108.71673105514508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28381.05</v>
      </c>
      <c r="E302" s="192">
        <v>6779.76</v>
      </c>
      <c r="F302" s="71">
        <f t="shared" si="43"/>
        <v>23.888333941133258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15391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3985.04</v>
      </c>
      <c r="E308" s="192">
        <v>2687.43</v>
      </c>
      <c r="F308" s="71">
        <f t="shared" si="43"/>
        <v>67.437968000321206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13405.3</v>
      </c>
      <c r="E335" s="192">
        <v>5956.76</v>
      </c>
      <c r="F335" s="71">
        <f t="shared" si="43"/>
        <v>44.435857459363092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61612.18</v>
      </c>
      <c r="E337" s="192">
        <v>69323.59</v>
      </c>
      <c r="F337" s="71">
        <f t="shared" si="43"/>
        <v>112.51604796324361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414.02</v>
      </c>
      <c r="E344" s="192">
        <v>965.79</v>
      </c>
      <c r="F344" s="71">
        <f t="shared" si="43"/>
        <v>233.27133954881404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1163.0999999999999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D109" sqref="D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874982.08</v>
      </c>
      <c r="E107" s="60">
        <f t="shared" si="21"/>
        <v>1115691.1299999999</v>
      </c>
      <c r="F107" s="45">
        <f t="shared" si="1"/>
        <v>127.51016912254933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874982.08</v>
      </c>
      <c r="E109" s="194">
        <v>1115691.1299999999</v>
      </c>
      <c r="F109" s="45">
        <f t="shared" si="1"/>
        <v>127.51016912254933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874982.08</v>
      </c>
      <c r="E141" s="81">
        <f t="shared" si="28"/>
        <v>1115691.1299999999</v>
      </c>
      <c r="F141" s="61">
        <f t="shared" si="1"/>
        <v>127.51016912254933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44664.5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44664.5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44664.5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44664.5</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F123" sqref="F12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61612.18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1167622.2000000002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1128660.3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727597.34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400511.19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551.77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10104.120000000001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28857.78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1158747.69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1120948.8899999999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722319.13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396678.27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1951.49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10104.120000000001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27694.68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70486.690000000177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70486.69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6910.06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63576.63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38518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DomKulture KKV</cp:lastModifiedBy>
  <cp:lastPrinted>2026-01-28T09:05:00Z</cp:lastPrinted>
  <dcterms:created xsi:type="dcterms:W3CDTF">2022-04-01T05:14:30Z</dcterms:created>
  <dcterms:modified xsi:type="dcterms:W3CDTF">2026-01-28T09:08:24Z</dcterms:modified>
</cp:coreProperties>
</file>